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382.UNIVERSITY\Downloads\"/>
    </mc:Choice>
  </mc:AlternateContent>
  <xr:revisionPtr revIDLastSave="0" documentId="8_{7520AFDA-971F-4705-9C7F-7906C66510AE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Deadlines" sheetId="1" r:id="rId1"/>
    <sheet name="HOLIDAYS" sheetId="2" r:id="rId2"/>
    <sheet name="Sheet1" sheetId="3" state="hidden" r:id="rId3"/>
    <sheet name="Sheet2" sheetId="4" state="hidden" r:id="rId4"/>
  </sheets>
  <definedNames>
    <definedName name="_xlnm._FilterDatabase" localSheetId="0" hidden="1">Deadlines!$A$1:$H$75</definedName>
    <definedName name="AIDS" localSheetId="2">Sheet1!$A$23</definedName>
    <definedName name="Holiday">HOLIDAYS!$A$2:$A$14</definedName>
    <definedName name="HolidayHSPH">HOLIDAYS!$C$2:$C$26</definedName>
    <definedName name="SBIR" localSheetId="2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H55" i="1" s="1"/>
  <c r="D54" i="1"/>
  <c r="H54" i="1" s="1"/>
  <c r="D37" i="1"/>
  <c r="F37" i="1" s="1"/>
  <c r="D36" i="1"/>
  <c r="F36" i="1" s="1"/>
  <c r="D18" i="1"/>
  <c r="H18" i="1" s="1"/>
  <c r="D20" i="1"/>
  <c r="H20" i="1" s="1"/>
  <c r="D19" i="1"/>
  <c r="H19" i="1" s="1"/>
  <c r="F55" i="1" l="1"/>
  <c r="G55" i="1"/>
  <c r="F54" i="1"/>
  <c r="G54" i="1"/>
  <c r="G36" i="1"/>
  <c r="G37" i="1"/>
  <c r="H37" i="1"/>
  <c r="H36" i="1"/>
  <c r="F18" i="1"/>
  <c r="G18" i="1"/>
  <c r="G20" i="1"/>
  <c r="F20" i="1"/>
  <c r="F19" i="1"/>
  <c r="G19" i="1"/>
  <c r="D39" i="1"/>
  <c r="D57" i="1" l="1"/>
  <c r="D48" i="1" l="1"/>
  <c r="D3" i="1" l="1"/>
  <c r="H3" i="1" s="1"/>
  <c r="D4" i="1"/>
  <c r="E4" i="1" s="1"/>
  <c r="D5" i="1"/>
  <c r="D6" i="1"/>
  <c r="D7" i="1"/>
  <c r="G3" i="1" l="1"/>
  <c r="E3" i="1"/>
  <c r="F3" i="1"/>
  <c r="H7" i="1"/>
  <c r="D8" i="1"/>
  <c r="F8" i="1" s="1"/>
  <c r="D9" i="1"/>
  <c r="F9" i="1" s="1"/>
  <c r="D10" i="1"/>
  <c r="G10" i="1" s="1"/>
  <c r="D11" i="1"/>
  <c r="H11" i="1" s="1"/>
  <c r="D12" i="1"/>
  <c r="G12" i="1" s="1"/>
  <c r="D13" i="1"/>
  <c r="D14" i="1"/>
  <c r="D15" i="1"/>
  <c r="D16" i="1"/>
  <c r="D17" i="1"/>
  <c r="D21" i="1"/>
  <c r="D22" i="1"/>
  <c r="D23" i="1"/>
  <c r="D24" i="1"/>
  <c r="H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G31" i="1" s="1"/>
  <c r="D32" i="1"/>
  <c r="H32" i="1" s="1"/>
  <c r="D33" i="1"/>
  <c r="G33" i="1" s="1"/>
  <c r="D34" i="1"/>
  <c r="G34" i="1" s="1"/>
  <c r="D35" i="1"/>
  <c r="H35" i="1" s="1"/>
  <c r="D38" i="1"/>
  <c r="F38" i="1" s="1"/>
  <c r="F39" i="1"/>
  <c r="D40" i="1"/>
  <c r="F40" i="1" s="1"/>
  <c r="D41" i="1"/>
  <c r="G41" i="1" s="1"/>
  <c r="D42" i="1"/>
  <c r="H42" i="1" s="1"/>
  <c r="D43" i="1"/>
  <c r="G43" i="1" s="1"/>
  <c r="D44" i="1"/>
  <c r="F44" i="1" s="1"/>
  <c r="D45" i="1"/>
  <c r="F45" i="1" s="1"/>
  <c r="D46" i="1"/>
  <c r="G46" i="1" s="1"/>
  <c r="D47" i="1"/>
  <c r="G47" i="1" s="1"/>
  <c r="F48" i="1"/>
  <c r="D49" i="1"/>
  <c r="F49" i="1" s="1"/>
  <c r="D50" i="1"/>
  <c r="F50" i="1" s="1"/>
  <c r="D51" i="1"/>
  <c r="H51" i="1" s="1"/>
  <c r="D52" i="1"/>
  <c r="G52" i="1" s="1"/>
  <c r="D53" i="1"/>
  <c r="F53" i="1" s="1"/>
  <c r="D56" i="1"/>
  <c r="F56" i="1" s="1"/>
  <c r="F57" i="1"/>
  <c r="G4" i="1"/>
  <c r="G6" i="1"/>
  <c r="H6" i="1"/>
  <c r="F5" i="1"/>
  <c r="F6" i="1"/>
  <c r="F7" i="1"/>
  <c r="H13" i="1" l="1"/>
  <c r="G13" i="1"/>
  <c r="G32" i="1"/>
  <c r="F32" i="1"/>
  <c r="F51" i="1"/>
  <c r="F43" i="1"/>
  <c r="G21" i="1"/>
  <c r="E21" i="1"/>
  <c r="H23" i="1"/>
  <c r="E23" i="1"/>
  <c r="F16" i="1"/>
  <c r="E16" i="1"/>
  <c r="F14" i="1"/>
  <c r="E14" i="1"/>
  <c r="H22" i="1"/>
  <c r="E22" i="1"/>
  <c r="F15" i="1"/>
  <c r="E15" i="1"/>
  <c r="H17" i="1"/>
  <c r="E17" i="1"/>
  <c r="E32" i="1"/>
  <c r="H38" i="1"/>
  <c r="E51" i="1"/>
  <c r="G51" i="1"/>
  <c r="H39" i="1"/>
  <c r="G39" i="1"/>
  <c r="F52" i="1"/>
  <c r="H47" i="1"/>
  <c r="F47" i="1"/>
  <c r="G45" i="1"/>
  <c r="G38" i="1"/>
  <c r="E33" i="1"/>
  <c r="H31" i="1"/>
  <c r="G17" i="1"/>
  <c r="F13" i="1"/>
  <c r="F10" i="1"/>
  <c r="H52" i="1"/>
  <c r="F33" i="1"/>
  <c r="H53" i="1"/>
  <c r="F11" i="1"/>
  <c r="H49" i="1"/>
  <c r="H45" i="1"/>
  <c r="H33" i="1"/>
  <c r="H50" i="1"/>
  <c r="H56" i="1"/>
  <c r="F31" i="1"/>
  <c r="H57" i="1"/>
  <c r="G57" i="1"/>
  <c r="G49" i="1"/>
  <c r="F21" i="1"/>
  <c r="H21" i="1"/>
  <c r="G56" i="1"/>
  <c r="G53" i="1"/>
  <c r="G50" i="1"/>
  <c r="H48" i="1"/>
  <c r="G48" i="1"/>
  <c r="F46" i="1"/>
  <c r="H46" i="1"/>
  <c r="H44" i="1"/>
  <c r="G44" i="1"/>
  <c r="H43" i="1"/>
  <c r="G42" i="1"/>
  <c r="F42" i="1"/>
  <c r="F41" i="1"/>
  <c r="H41" i="1"/>
  <c r="H40" i="1"/>
  <c r="G40" i="1"/>
  <c r="G35" i="1"/>
  <c r="F35" i="1"/>
  <c r="H34" i="1"/>
  <c r="F34" i="1"/>
  <c r="H30" i="1"/>
  <c r="G30" i="1"/>
  <c r="G29" i="1"/>
  <c r="H29" i="1"/>
  <c r="H28" i="1"/>
  <c r="G28" i="1"/>
  <c r="H27" i="1"/>
  <c r="G27" i="1"/>
  <c r="G26" i="1"/>
  <c r="H26" i="1"/>
  <c r="H25" i="1"/>
  <c r="G25" i="1"/>
  <c r="F24" i="1"/>
  <c r="G24" i="1"/>
  <c r="F23" i="1"/>
  <c r="G23" i="1"/>
  <c r="G22" i="1"/>
  <c r="F22" i="1"/>
  <c r="F17" i="1"/>
  <c r="H16" i="1"/>
  <c r="G16" i="1"/>
  <c r="H15" i="1"/>
  <c r="G15" i="1"/>
  <c r="G14" i="1"/>
  <c r="H14" i="1"/>
  <c r="F12" i="1"/>
  <c r="H10" i="1"/>
  <c r="F4" i="1"/>
  <c r="H12" i="1"/>
  <c r="G11" i="1"/>
  <c r="H8" i="1"/>
  <c r="G7" i="1"/>
  <c r="H9" i="1"/>
  <c r="G8" i="1"/>
  <c r="H5" i="1"/>
  <c r="G9" i="1"/>
  <c r="G5" i="1"/>
  <c r="E52" i="1"/>
  <c r="E34" i="1"/>
  <c r="E53" i="1"/>
  <c r="E50" i="1"/>
  <c r="E35" i="1"/>
  <c r="C70" i="1"/>
  <c r="C68" i="1"/>
  <c r="C67" i="1"/>
  <c r="C66" i="1"/>
  <c r="C65" i="1"/>
  <c r="C64" i="1"/>
  <c r="C61" i="1"/>
  <c r="E71" i="1" l="1"/>
  <c r="E70" i="1"/>
  <c r="E68" i="1"/>
  <c r="E67" i="1"/>
  <c r="E66" i="1"/>
  <c r="E65" i="1"/>
  <c r="E64" i="1"/>
  <c r="E63" i="1"/>
  <c r="E62" i="1"/>
  <c r="E61" i="1"/>
  <c r="E60" i="1"/>
  <c r="E59" i="1"/>
  <c r="H58" i="1"/>
  <c r="E49" i="1"/>
  <c r="E47" i="1"/>
  <c r="E45" i="1"/>
  <c r="E44" i="1"/>
  <c r="E42" i="1"/>
  <c r="E41" i="1"/>
  <c r="E40" i="1"/>
  <c r="E39" i="1"/>
  <c r="E38" i="1"/>
  <c r="E31" i="1"/>
  <c r="E29" i="1"/>
  <c r="E28" i="1"/>
  <c r="E27" i="1"/>
  <c r="E26" i="1"/>
  <c r="E25" i="1"/>
  <c r="E24" i="1"/>
  <c r="E13" i="1"/>
  <c r="E12" i="1"/>
  <c r="E8" i="1"/>
  <c r="E7" i="1"/>
  <c r="E6" i="1"/>
  <c r="E5" i="1"/>
  <c r="E9" i="1"/>
  <c r="F70" i="1"/>
  <c r="H68" i="1"/>
  <c r="H67" i="1"/>
  <c r="H66" i="1"/>
  <c r="F66" i="1"/>
  <c r="G65" i="1"/>
  <c r="H64" i="1"/>
  <c r="G64" i="1"/>
  <c r="F64" i="1"/>
  <c r="G59" i="1"/>
  <c r="F59" i="1"/>
  <c r="G58" i="1"/>
  <c r="B3" i="4"/>
  <c r="H61" i="1" l="1"/>
  <c r="F67" i="1"/>
  <c r="E46" i="1"/>
  <c r="H59" i="1"/>
  <c r="G70" i="1"/>
  <c r="H70" i="1"/>
  <c r="F61" i="1"/>
  <c r="G61" i="1"/>
  <c r="H60" i="1"/>
  <c r="E58" i="1"/>
  <c r="F58" i="1"/>
  <c r="F60" i="1"/>
  <c r="F65" i="1"/>
  <c r="H65" i="1"/>
  <c r="G66" i="1"/>
  <c r="F68" i="1"/>
  <c r="E57" i="1"/>
  <c r="E56" i="1"/>
  <c r="E43" i="1"/>
  <c r="E10" i="1"/>
  <c r="E30" i="1"/>
  <c r="E48" i="1"/>
  <c r="E11" i="1"/>
  <c r="G60" i="1"/>
  <c r="G67" i="1"/>
  <c r="G68" i="1"/>
  <c r="H4" i="1"/>
</calcChain>
</file>

<file path=xl/sharedStrings.xml><?xml version="1.0" encoding="utf-8"?>
<sst xmlns="http://schemas.openxmlformats.org/spreadsheetml/2006/main" count="137" uniqueCount="82">
  <si>
    <t>NIH</t>
  </si>
  <si>
    <t>P Series</t>
  </si>
  <si>
    <t>R18/U18, R25</t>
  </si>
  <si>
    <t>T Series, D Series</t>
  </si>
  <si>
    <t>C06/UC6</t>
  </si>
  <si>
    <t>G07, G08, G11, G13, G20, S11, S21, S22, SC1, SC2, SC3</t>
  </si>
  <si>
    <t xml:space="preserve">D71/U2R, G12, M01, R10/U10, R24/U24, S06, U19, U45, U54, U56 </t>
  </si>
  <si>
    <t>R01</t>
  </si>
  <si>
    <t>U01</t>
  </si>
  <si>
    <t>K series</t>
  </si>
  <si>
    <t>R03, R21, R33, R21/R33, R34, R36</t>
  </si>
  <si>
    <t>R41, R42, R43, R44</t>
  </si>
  <si>
    <t>F Series Fellowships</t>
  </si>
  <si>
    <t>R13, U13</t>
  </si>
  <si>
    <t>F31 Diversity Fellowships</t>
  </si>
  <si>
    <t>AIDS and AIDS-Related Applications</t>
  </si>
  <si>
    <t>Robert Wood Johnson Foundation</t>
  </si>
  <si>
    <t>Bill and Melinda Gates Foundation</t>
  </si>
  <si>
    <t>American Heart Association</t>
  </si>
  <si>
    <t>Founders Affiliate</t>
  </si>
  <si>
    <t>Greater Southeast Affiliate</t>
  </si>
  <si>
    <t>Midwest Affiliate</t>
  </si>
  <si>
    <t>Western States Affiliate</t>
  </si>
  <si>
    <t>Environmental Protection Agency</t>
  </si>
  <si>
    <t>Innovation Award</t>
  </si>
  <si>
    <t>10 Days</t>
  </si>
  <si>
    <t>7 Days</t>
  </si>
  <si>
    <t>5 Days</t>
  </si>
  <si>
    <t>HolidayHSPH</t>
  </si>
  <si>
    <t>Mechanism</t>
  </si>
  <si>
    <t>Sponsor</t>
  </si>
  <si>
    <t>P Series  
All - new, renewal, resubmission, revision</t>
  </si>
  <si>
    <t>C06/UC6 
All - new, renewal, resubmission, revision</t>
  </si>
  <si>
    <t>G07, G08, G11, G13, G20, S11, S21, S22, SC1, SC2, SC3 
All - new, renewal, resubmission, revision</t>
  </si>
  <si>
    <t>D71/U2R, G12, M01, R10/U10, R24/U24, S06, U19, U45, U54, U56  
All - new, renewal, resubmission, revision</t>
  </si>
  <si>
    <t>R01 
new Research Grants</t>
  </si>
  <si>
    <t>U01 
new</t>
  </si>
  <si>
    <t>K series
 new Research Career Development</t>
  </si>
  <si>
    <t>R03, R21, R33, R21/R33, R34, R36 
new Other Research Grants</t>
  </si>
  <si>
    <t>R15 
All - new, renewal, resubmission, revision Academic Research Enhancement Award (AREA)</t>
  </si>
  <si>
    <t>R01 
renewal, resubmission, revision Research Grants</t>
  </si>
  <si>
    <t>U01 
renewal, resubmission, revision</t>
  </si>
  <si>
    <t>K series 
renewal, resubmission, revision Research Career Development</t>
  </si>
  <si>
    <t>R03, R21, R33, R21/R33, R34, R36 
renewal, resubmission, revision</t>
  </si>
  <si>
    <t xml:space="preserve">F Series Fellowships 
new, renewal, resubmission </t>
  </si>
  <si>
    <t>R13, U13 
All - new, renewal, resubmission, revision Conference Grants and Conference Cooperative Agreements</t>
  </si>
  <si>
    <t xml:space="preserve">F31 Diversity Fellowships 
new, renewal, resubmission </t>
  </si>
  <si>
    <t>R18/U18, R25 
All - new, renewal, resubmission, revision</t>
  </si>
  <si>
    <t>T Series,  D Series 
All - new, renewal, resubmission, revision</t>
  </si>
  <si>
    <t>R41, R42, R43, R44,  
All - new, renewal, resubmission, revision</t>
  </si>
  <si>
    <t>R41, R42, R43, R44 
All - new, renewal, resubmission, revision</t>
  </si>
  <si>
    <t>0 Days</t>
  </si>
  <si>
    <t>Submission Deadline (may be a weekend or holiday)</t>
  </si>
  <si>
    <t>Check</t>
  </si>
  <si>
    <r>
      <t xml:space="preserve">Submission Deadline </t>
    </r>
    <r>
      <rPr>
        <b/>
        <i/>
        <sz val="12"/>
        <color theme="1"/>
        <rFont val="Calibri"/>
        <family val="2"/>
        <scheme val="minor"/>
      </rPr>
      <t>Adjusted for weekends (all) and federal holidays (federal)</t>
    </r>
  </si>
  <si>
    <t>Internal Deadline Calculator</t>
  </si>
  <si>
    <t>*Federal &amp; HSPH Holidays included in deadlines as applicable*</t>
  </si>
  <si>
    <t>Ongoing</t>
  </si>
  <si>
    <t>RWJ Foundation Nurse Faculty Scholars</t>
  </si>
  <si>
    <t>Changes in Health Care Financing and Organization (HCFO)</t>
  </si>
  <si>
    <t>Open</t>
  </si>
  <si>
    <t>Various - check website</t>
  </si>
  <si>
    <t>Robert Wood Johnson Foundation Investigator Awards in Health Policy Research</t>
  </si>
  <si>
    <t>Robert Wood Johnson Foundation Executive Nurse Fellows</t>
  </si>
  <si>
    <t>RWJ Foundation Clinical Scholars</t>
  </si>
  <si>
    <t>SouthWest Affiliate</t>
  </si>
  <si>
    <t>AHA Affliate</t>
  </si>
  <si>
    <t>check website</t>
  </si>
  <si>
    <t>G07, G08, G11, G12, G13,G20, R10,R24, S06, S11,S21,S22, SC1,SC2, SC3, UG1, U10, S06, U19, U2C, U41, U42,U45,U54 &amp; U56 
All - new, renewal, resubmission, revision</t>
  </si>
  <si>
    <t>R41, R42, R43, R44,  U43, U44
All - new, renewal, resubmission, revision</t>
  </si>
  <si>
    <t>R41, R42, R43, R44,  U43,U44
All - new, renewal, resubmission, revision</t>
  </si>
  <si>
    <t>R41, R42, R43, R44, U43, U44
All - new, renewal, resubmission, revision</t>
  </si>
  <si>
    <t>Children's Enviornmental Health &amp; Disease Prevention Research Centers (P50)</t>
  </si>
  <si>
    <t>12th Annual P3 Awards: A National Student Design Competition for Sustainability Focusing on People, Prosperity and the Planet</t>
  </si>
  <si>
    <t>n/a</t>
  </si>
  <si>
    <r>
      <t xml:space="preserve">Enter deadline date in cell C3. Internal deadlines will calculate automatically. </t>
    </r>
    <r>
      <rPr>
        <i/>
        <sz val="12"/>
        <color theme="1"/>
        <rFont val="Calibri"/>
        <family val="2"/>
        <scheme val="minor"/>
      </rPr>
      <t>Ensure that the deadline you Enter is a business day.</t>
    </r>
  </si>
  <si>
    <t>Holiday</t>
  </si>
  <si>
    <t xml:space="preserve">F Series Fellowships  (Including F31)
new, renewal, resubmission </t>
  </si>
  <si>
    <t xml:space="preserve">deadline </t>
  </si>
  <si>
    <t>Signed Proposal to SPA w/ Final Science by 10 am</t>
  </si>
  <si>
    <t>Draft Proposal to SPA by 10 am</t>
  </si>
  <si>
    <t>Final Proposal to Provost by 10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</si>
</sst>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0" xfId="0" applyBorder="1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4" fontId="0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4" fontId="0" fillId="0" borderId="10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vertical="top"/>
    </xf>
    <xf numFmtId="0" fontId="7" fillId="0" borderId="0" xfId="0" applyFont="1"/>
    <xf numFmtId="0" fontId="3" fillId="0" borderId="0" xfId="1" applyAlignment="1" applyProtection="1"/>
    <xf numFmtId="0" fontId="0" fillId="0" borderId="0" xfId="0" applyAlignment="1">
      <alignment horizontal="center"/>
    </xf>
    <xf numFmtId="0" fontId="3" fillId="0" borderId="0" xfId="1" applyAlignment="1" applyProtection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14" fontId="0" fillId="4" borderId="16" xfId="0" applyNumberFormat="1" applyFont="1" applyFill="1" applyBorder="1" applyAlignment="1">
      <alignment horizontal="center" vertical="center"/>
    </xf>
    <xf numFmtId="14" fontId="0" fillId="4" borderId="1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4" fontId="2" fillId="4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0" fontId="2" fillId="0" borderId="25" xfId="1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4" fontId="2" fillId="2" borderId="29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 applyBorder="1"/>
    <xf numFmtId="0" fontId="6" fillId="0" borderId="18" xfId="1" applyFont="1" applyFill="1" applyBorder="1" applyAlignment="1" applyProtection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3" fillId="0" borderId="30" xfId="1" applyBorder="1" applyAlignment="1" applyProtection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2" fillId="0" borderId="33" xfId="1" applyFont="1" applyBorder="1" applyAlignment="1" applyProtection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top"/>
    </xf>
    <xf numFmtId="14" fontId="2" fillId="0" borderId="35" xfId="0" applyNumberFormat="1" applyFont="1" applyFill="1" applyBorder="1" applyAlignment="1">
      <alignment horizontal="center" vertical="center"/>
    </xf>
    <xf numFmtId="0" fontId="6" fillId="0" borderId="19" xfId="1" applyFont="1" applyBorder="1" applyAlignment="1" applyProtection="1">
      <alignment vertical="top" wrapText="1"/>
    </xf>
    <xf numFmtId="0" fontId="8" fillId="0" borderId="2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14" fontId="9" fillId="3" borderId="11" xfId="0" applyNumberFormat="1" applyFont="1" applyFill="1" applyBorder="1" applyAlignment="1">
      <alignment horizontal="center" vertical="center" wrapText="1"/>
    </xf>
    <xf numFmtId="14" fontId="9" fillId="3" borderId="1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25" xfId="1" applyFont="1" applyFill="1" applyBorder="1" applyAlignment="1" applyProtection="1">
      <alignment horizontal="center" vertical="center" wrapText="1"/>
    </xf>
    <xf numFmtId="0" fontId="2" fillId="0" borderId="34" xfId="1" applyFont="1" applyFill="1" applyBorder="1" applyAlignment="1" applyProtection="1">
      <alignment horizontal="center" vertical="center" wrapText="1"/>
    </xf>
    <xf numFmtId="0" fontId="4" fillId="4" borderId="36" xfId="0" applyFont="1" applyFill="1" applyBorder="1" applyAlignment="1">
      <alignment horizontal="center" vertical="top"/>
    </xf>
    <xf numFmtId="0" fontId="4" fillId="4" borderId="31" xfId="0" applyFont="1" applyFill="1" applyBorder="1" applyAlignment="1">
      <alignment horizontal="center" vertical="top"/>
    </xf>
    <xf numFmtId="0" fontId="4" fillId="4" borderId="32" xfId="0" applyFont="1" applyFill="1" applyBorder="1" applyAlignment="1">
      <alignment horizontal="center" vertical="top"/>
    </xf>
    <xf numFmtId="0" fontId="6" fillId="0" borderId="27" xfId="1" applyFont="1" applyBorder="1" applyAlignment="1" applyProtection="1">
      <alignment horizontal="center" vertical="top" wrapText="1"/>
    </xf>
    <xf numFmtId="0" fontId="6" fillId="0" borderId="6" xfId="1" applyFont="1" applyBorder="1" applyAlignment="1" applyProtection="1">
      <alignment horizontal="center" vertical="top"/>
    </xf>
    <xf numFmtId="0" fontId="3" fillId="5" borderId="21" xfId="1" applyFill="1" applyBorder="1" applyAlignment="1" applyProtection="1">
      <alignment horizontal="center" vertical="center" wrapText="1"/>
    </xf>
    <xf numFmtId="0" fontId="3" fillId="5" borderId="7" xfId="1" applyFill="1" applyBorder="1" applyAlignment="1" applyProtection="1">
      <alignment horizontal="center" vertical="center" wrapText="1"/>
    </xf>
    <xf numFmtId="0" fontId="3" fillId="5" borderId="27" xfId="1" applyFill="1" applyBorder="1" applyAlignment="1" applyProtection="1">
      <alignment horizontal="center" vertical="center" wrapText="1"/>
    </xf>
    <xf numFmtId="0" fontId="3" fillId="5" borderId="3" xfId="1" applyFill="1" applyBorder="1" applyAlignment="1" applyProtection="1">
      <alignment horizontal="center" vertical="center" wrapText="1"/>
    </xf>
    <xf numFmtId="0" fontId="2" fillId="5" borderId="25" xfId="1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18" xfId="1" applyFont="1" applyBorder="1" applyAlignment="1" applyProtection="1">
      <alignment horizontal="center" vertical="top" wrapText="1"/>
    </xf>
    <xf numFmtId="0" fontId="6" fillId="0" borderId="19" xfId="1" applyFont="1" applyBorder="1" applyAlignment="1" applyProtection="1">
      <alignment horizontal="center" vertical="top" wrapText="1"/>
    </xf>
    <xf numFmtId="0" fontId="6" fillId="0" borderId="20" xfId="1" applyFont="1" applyBorder="1" applyAlignment="1" applyProtection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6" fillId="0" borderId="6" xfId="1" applyFont="1" applyBorder="1" applyAlignment="1" applyProtection="1">
      <alignment horizontal="center" vertical="top" wrapText="1"/>
    </xf>
    <xf numFmtId="0" fontId="4" fillId="0" borderId="19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7C8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wjf.org/applications/solicited/cfplist.jsp" TargetMode="External"/><Relationship Id="rId13" Type="http://schemas.openxmlformats.org/officeDocument/2006/relationships/hyperlink" Target="http://grants1.nih.gov/grants/funding/submissionschedule.htm" TargetMode="External"/><Relationship Id="rId3" Type="http://schemas.openxmlformats.org/officeDocument/2006/relationships/hyperlink" Target="http://pweb1.rwjf.org/applications/solicited/cfp.jsp?ID=21412" TargetMode="External"/><Relationship Id="rId7" Type="http://schemas.openxmlformats.org/officeDocument/2006/relationships/hyperlink" Target="http://www.gatesfoundation.org/grantseeker/Pages/overview.aspx" TargetMode="External"/><Relationship Id="rId12" Type="http://schemas.openxmlformats.org/officeDocument/2006/relationships/hyperlink" Target="http://my.americanheart.org/professional/Research/FundingOpportunities/ForScientists/Programs-by-Funding-Component_UCM_323091_Article.jsp" TargetMode="External"/><Relationship Id="rId2" Type="http://schemas.openxmlformats.org/officeDocument/2006/relationships/hyperlink" Target="http://pweb1.rwjf.org/applications/solicited/cfp.jsp?ID=21413" TargetMode="External"/><Relationship Id="rId1" Type="http://schemas.openxmlformats.org/officeDocument/2006/relationships/hyperlink" Target="http://pweb1.rwjf.org/applications/solicited/cfp.jsp?ID=21409" TargetMode="External"/><Relationship Id="rId6" Type="http://schemas.openxmlformats.org/officeDocument/2006/relationships/hyperlink" Target="http://www.americanheart.org/presenter.jhtml?identifier=10813" TargetMode="External"/><Relationship Id="rId11" Type="http://schemas.openxmlformats.org/officeDocument/2006/relationships/hyperlink" Target="http://epa.gov/ncer/rfa/" TargetMode="External"/><Relationship Id="rId5" Type="http://schemas.openxmlformats.org/officeDocument/2006/relationships/hyperlink" Target="http://pweb1.rwjf.org/applications/solicited/cfp.jsp?ID=21392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heart.org/HEARTORG/Affiliate/Founders-Affiliate-Local-Research-Opportunities_UCM_315885_Article.jsp" TargetMode="External"/><Relationship Id="rId4" Type="http://schemas.openxmlformats.org/officeDocument/2006/relationships/hyperlink" Target="http://pweb1.rwjf.org/applications/solicited/cfp.jsp?ID=21414" TargetMode="External"/><Relationship Id="rId9" Type="http://schemas.openxmlformats.org/officeDocument/2006/relationships/hyperlink" Target="http://my.americanheart.org/professional/Research/FundingOpportunities/Funding-Opportunities_UCM_316909_SubHomePage.jsp" TargetMode="External"/><Relationship Id="rId14" Type="http://schemas.openxmlformats.org/officeDocument/2006/relationships/hyperlink" Target="http://professional.heart.org/professional/ResearchPrograms/ApplicationInformation/UCM_316909_Application-Information.j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K76"/>
  <sheetViews>
    <sheetView tabSelected="1" topLeftCell="B1" zoomScaleNormal="100" workbookViewId="0">
      <pane ySplit="2" topLeftCell="A3" activePane="bottomLeft" state="frozen"/>
      <selection pane="bottomLeft" activeCell="I6" sqref="I6"/>
    </sheetView>
  </sheetViews>
  <sheetFormatPr defaultRowHeight="15.6" x14ac:dyDescent="0.3"/>
  <cols>
    <col min="1" max="1" width="38.33203125" style="22" customWidth="1"/>
    <col min="2" max="2" width="44.88671875" style="21" customWidth="1"/>
    <col min="3" max="3" width="24.5546875" style="4" customWidth="1"/>
    <col min="4" max="4" width="21.33203125" style="4" customWidth="1"/>
    <col min="5" max="5" width="21.33203125" style="48" hidden="1" customWidth="1"/>
    <col min="6" max="6" width="21.33203125" style="21" customWidth="1"/>
    <col min="7" max="7" width="22" style="21" customWidth="1"/>
    <col min="8" max="8" width="21.109375" style="21" customWidth="1"/>
    <col min="9" max="9" width="46" bestFit="1" customWidth="1"/>
    <col min="11" max="11" width="10.6640625" bestFit="1" customWidth="1"/>
  </cols>
  <sheetData>
    <row r="1" spans="1:11" ht="78.599999999999994" thickBot="1" x14ac:dyDescent="0.35">
      <c r="A1" s="49" t="s">
        <v>30</v>
      </c>
      <c r="B1" s="50" t="s">
        <v>29</v>
      </c>
      <c r="C1" s="51" t="s">
        <v>52</v>
      </c>
      <c r="D1" s="51" t="s">
        <v>54</v>
      </c>
      <c r="E1" s="52" t="s">
        <v>53</v>
      </c>
      <c r="F1" s="53" t="s">
        <v>80</v>
      </c>
      <c r="G1" s="53" t="s">
        <v>79</v>
      </c>
      <c r="H1" s="54" t="s">
        <v>81</v>
      </c>
    </row>
    <row r="2" spans="1:11" ht="16.2" thickBot="1" x14ac:dyDescent="0.35">
      <c r="A2" s="108" t="s">
        <v>56</v>
      </c>
      <c r="B2" s="109"/>
      <c r="C2" s="32"/>
      <c r="D2" s="41" t="s">
        <v>51</v>
      </c>
      <c r="E2" s="43"/>
      <c r="F2" s="6" t="s">
        <v>25</v>
      </c>
      <c r="G2" s="6" t="s">
        <v>26</v>
      </c>
      <c r="H2" s="7" t="s">
        <v>27</v>
      </c>
    </row>
    <row r="3" spans="1:11" ht="47.4" hidden="1" thickBot="1" x14ac:dyDescent="0.35">
      <c r="A3" s="55" t="s">
        <v>55</v>
      </c>
      <c r="B3" s="84" t="s">
        <v>75</v>
      </c>
      <c r="C3" s="85"/>
      <c r="D3" s="85">
        <f t="shared" ref="D3" si="0">IF(WEEKDAY(C3,2)&gt;6,WORKDAY(C3,1,Holiday),C3)</f>
        <v>0</v>
      </c>
      <c r="E3" s="85">
        <f t="shared" ref="E3" si="1">D3-C3</f>
        <v>0</v>
      </c>
      <c r="F3" s="85" t="e">
        <f t="shared" ref="F3" si="2">WORKDAY(D3,-10,HolidayHSPH)</f>
        <v>#NUM!</v>
      </c>
      <c r="G3" s="85" t="e">
        <f t="shared" ref="G3" si="3">WORKDAY(D3,-7,HolidayHSPH)</f>
        <v>#NUM!</v>
      </c>
      <c r="H3" s="86" t="e">
        <f t="shared" ref="H3" si="4">WORKDAY(D3,-5,HolidayHSPH)</f>
        <v>#NUM!</v>
      </c>
    </row>
    <row r="4" spans="1:11" ht="28.8" x14ac:dyDescent="0.3">
      <c r="A4" s="105" t="s">
        <v>0</v>
      </c>
      <c r="B4" s="83" t="s">
        <v>31</v>
      </c>
      <c r="C4" s="78">
        <v>43490</v>
      </c>
      <c r="D4" s="78">
        <f t="shared" ref="D4:D34" si="5">IF(WEEKDAY(C4,2)&gt;6,WORKDAY(C4,1,Holiday),C4)</f>
        <v>43490</v>
      </c>
      <c r="E4" s="79">
        <f>D4-C4</f>
        <v>0</v>
      </c>
      <c r="F4" s="10">
        <f t="shared" ref="F4:F34" si="6">WORKDAY(D4,-10,HolidayHSPH)</f>
        <v>43475</v>
      </c>
      <c r="G4" s="10">
        <f>WORKDAY(D4,-7,HolidayHSPH)</f>
        <v>43480</v>
      </c>
      <c r="H4" s="38">
        <f t="shared" ref="H4" si="7">WORKDAY(D4,-5,HolidayHSPH)</f>
        <v>43482</v>
      </c>
      <c r="I4" s="3"/>
      <c r="K4" s="2"/>
    </row>
    <row r="5" spans="1:11" ht="28.8" x14ac:dyDescent="0.3">
      <c r="A5" s="106"/>
      <c r="B5" s="39" t="s">
        <v>47</v>
      </c>
      <c r="C5" s="78">
        <v>43490</v>
      </c>
      <c r="D5" s="33">
        <f t="shared" si="5"/>
        <v>43490</v>
      </c>
      <c r="E5" s="42">
        <f t="shared" ref="E5:E62" si="8">D5-C5</f>
        <v>0</v>
      </c>
      <c r="F5" s="5">
        <f t="shared" si="6"/>
        <v>43475</v>
      </c>
      <c r="G5" s="5">
        <f t="shared" ref="G5:G57" si="9">WORKDAY(D5,-7,HolidayHSPH)</f>
        <v>43480</v>
      </c>
      <c r="H5" s="13">
        <f t="shared" ref="H5:H57" si="10">WORKDAY(D5,-5,HolidayHSPH)</f>
        <v>43482</v>
      </c>
      <c r="I5" s="3"/>
      <c r="K5" s="2"/>
    </row>
    <row r="6" spans="1:11" ht="28.8" x14ac:dyDescent="0.3">
      <c r="A6" s="106"/>
      <c r="B6" s="39" t="s">
        <v>48</v>
      </c>
      <c r="C6" s="78">
        <v>43490</v>
      </c>
      <c r="D6" s="33">
        <f t="shared" si="5"/>
        <v>43490</v>
      </c>
      <c r="E6" s="42">
        <f t="shared" si="8"/>
        <v>0</v>
      </c>
      <c r="F6" s="5">
        <f t="shared" si="6"/>
        <v>43475</v>
      </c>
      <c r="G6" s="5">
        <f t="shared" si="9"/>
        <v>43480</v>
      </c>
      <c r="H6" s="13">
        <f t="shared" si="10"/>
        <v>43482</v>
      </c>
      <c r="I6" s="3"/>
      <c r="K6" s="2"/>
    </row>
    <row r="7" spans="1:11" ht="28.8" x14ac:dyDescent="0.3">
      <c r="A7" s="106"/>
      <c r="B7" s="39" t="s">
        <v>32</v>
      </c>
      <c r="C7" s="78">
        <v>43490</v>
      </c>
      <c r="D7" s="33">
        <f t="shared" si="5"/>
        <v>43490</v>
      </c>
      <c r="E7" s="42">
        <f t="shared" si="8"/>
        <v>0</v>
      </c>
      <c r="F7" s="5">
        <f t="shared" si="6"/>
        <v>43475</v>
      </c>
      <c r="G7" s="5">
        <f t="shared" si="9"/>
        <v>43480</v>
      </c>
      <c r="H7" s="13">
        <f t="shared" si="10"/>
        <v>43482</v>
      </c>
      <c r="I7" s="3"/>
      <c r="K7" s="2"/>
    </row>
    <row r="8" spans="1:11" ht="57.6" x14ac:dyDescent="0.3">
      <c r="A8" s="106"/>
      <c r="B8" s="39" t="s">
        <v>68</v>
      </c>
      <c r="C8" s="78">
        <v>43490</v>
      </c>
      <c r="D8" s="33">
        <f t="shared" si="5"/>
        <v>43490</v>
      </c>
      <c r="E8" s="42">
        <f t="shared" si="8"/>
        <v>0</v>
      </c>
      <c r="F8" s="5">
        <f t="shared" si="6"/>
        <v>43475</v>
      </c>
      <c r="G8" s="5">
        <f t="shared" si="9"/>
        <v>43480</v>
      </c>
      <c r="H8" s="13">
        <f t="shared" si="10"/>
        <v>43482</v>
      </c>
      <c r="I8" s="103"/>
      <c r="K8" s="2"/>
    </row>
    <row r="9" spans="1:11" ht="28.8" x14ac:dyDescent="0.3">
      <c r="A9" s="106"/>
      <c r="B9" s="39" t="s">
        <v>35</v>
      </c>
      <c r="C9" s="33">
        <v>43501</v>
      </c>
      <c r="D9" s="33">
        <f t="shared" si="5"/>
        <v>43501</v>
      </c>
      <c r="E9" s="42">
        <f t="shared" si="8"/>
        <v>0</v>
      </c>
      <c r="F9" s="5">
        <f t="shared" si="6"/>
        <v>43487</v>
      </c>
      <c r="G9" s="5">
        <f t="shared" si="9"/>
        <v>43490</v>
      </c>
      <c r="H9" s="13">
        <f t="shared" si="10"/>
        <v>43494</v>
      </c>
      <c r="I9" s="104"/>
      <c r="K9" s="2"/>
    </row>
    <row r="10" spans="1:11" ht="28.8" x14ac:dyDescent="0.3">
      <c r="A10" s="106"/>
      <c r="B10" s="39" t="s">
        <v>36</v>
      </c>
      <c r="C10" s="33">
        <v>43501</v>
      </c>
      <c r="D10" s="33">
        <f t="shared" si="5"/>
        <v>43501</v>
      </c>
      <c r="E10" s="42">
        <f t="shared" si="8"/>
        <v>0</v>
      </c>
      <c r="F10" s="5">
        <f t="shared" si="6"/>
        <v>43487</v>
      </c>
      <c r="G10" s="5">
        <f t="shared" si="9"/>
        <v>43490</v>
      </c>
      <c r="H10" s="13">
        <f t="shared" si="10"/>
        <v>43494</v>
      </c>
      <c r="I10" s="9"/>
      <c r="K10" s="2"/>
    </row>
    <row r="11" spans="1:11" ht="28.8" x14ac:dyDescent="0.3">
      <c r="A11" s="106"/>
      <c r="B11" s="39" t="s">
        <v>37</v>
      </c>
      <c r="C11" s="33">
        <v>43508</v>
      </c>
      <c r="D11" s="33">
        <f t="shared" si="5"/>
        <v>43508</v>
      </c>
      <c r="E11" s="42">
        <f t="shared" si="8"/>
        <v>0</v>
      </c>
      <c r="F11" s="5">
        <f t="shared" si="6"/>
        <v>43494</v>
      </c>
      <c r="G11" s="5">
        <f t="shared" si="9"/>
        <v>43497</v>
      </c>
      <c r="H11" s="13">
        <f t="shared" si="10"/>
        <v>43501</v>
      </c>
      <c r="I11" s="3"/>
      <c r="K11" s="2"/>
    </row>
    <row r="12" spans="1:11" ht="28.8" x14ac:dyDescent="0.3">
      <c r="A12" s="106"/>
      <c r="B12" s="39" t="s">
        <v>38</v>
      </c>
      <c r="C12" s="33">
        <v>43512</v>
      </c>
      <c r="D12" s="33">
        <f t="shared" si="5"/>
        <v>43512</v>
      </c>
      <c r="E12" s="42">
        <f t="shared" si="8"/>
        <v>0</v>
      </c>
      <c r="F12" s="5">
        <f t="shared" si="6"/>
        <v>43500</v>
      </c>
      <c r="G12" s="5">
        <f t="shared" si="9"/>
        <v>43503</v>
      </c>
      <c r="H12" s="13">
        <f t="shared" si="10"/>
        <v>43507</v>
      </c>
      <c r="I12" s="3" t="s">
        <v>78</v>
      </c>
      <c r="K12" s="2"/>
    </row>
    <row r="13" spans="1:11" ht="43.2" x14ac:dyDescent="0.3">
      <c r="A13" s="106"/>
      <c r="B13" s="39" t="s">
        <v>39</v>
      </c>
      <c r="C13" s="33">
        <v>43521</v>
      </c>
      <c r="D13" s="33">
        <f t="shared" si="5"/>
        <v>43521</v>
      </c>
      <c r="E13" s="42">
        <f t="shared" si="8"/>
        <v>0</v>
      </c>
      <c r="F13" s="5">
        <f t="shared" si="6"/>
        <v>43504</v>
      </c>
      <c r="G13" s="5">
        <f>WORKDAY(D13,-7,HolidayHSPH)</f>
        <v>43509</v>
      </c>
      <c r="H13" s="13">
        <f t="shared" si="10"/>
        <v>43511</v>
      </c>
      <c r="I13" s="3"/>
    </row>
    <row r="14" spans="1:11" ht="28.8" x14ac:dyDescent="0.3">
      <c r="A14" s="106"/>
      <c r="B14" s="39" t="s">
        <v>40</v>
      </c>
      <c r="C14" s="33">
        <v>43529</v>
      </c>
      <c r="D14" s="33">
        <f t="shared" si="5"/>
        <v>43529</v>
      </c>
      <c r="E14" s="42">
        <f t="shared" si="8"/>
        <v>0</v>
      </c>
      <c r="F14" s="5">
        <f t="shared" si="6"/>
        <v>43515</v>
      </c>
      <c r="G14" s="5">
        <f t="shared" si="9"/>
        <v>43518</v>
      </c>
      <c r="H14" s="13">
        <f t="shared" si="10"/>
        <v>43522</v>
      </c>
      <c r="I14" s="3"/>
    </row>
    <row r="15" spans="1:11" ht="28.8" x14ac:dyDescent="0.3">
      <c r="A15" s="106"/>
      <c r="B15" s="39" t="s">
        <v>41</v>
      </c>
      <c r="C15" s="33">
        <v>43529</v>
      </c>
      <c r="D15" s="33">
        <f t="shared" si="5"/>
        <v>43529</v>
      </c>
      <c r="E15" s="42">
        <f t="shared" si="8"/>
        <v>0</v>
      </c>
      <c r="F15" s="5">
        <f t="shared" si="6"/>
        <v>43515</v>
      </c>
      <c r="G15" s="5">
        <f t="shared" si="9"/>
        <v>43518</v>
      </c>
      <c r="H15" s="13">
        <f t="shared" si="10"/>
        <v>43522</v>
      </c>
      <c r="I15" s="3"/>
    </row>
    <row r="16" spans="1:11" ht="43.2" x14ac:dyDescent="0.3">
      <c r="A16" s="106"/>
      <c r="B16" s="39" t="s">
        <v>42</v>
      </c>
      <c r="C16" s="33">
        <v>43536</v>
      </c>
      <c r="D16" s="33">
        <f t="shared" si="5"/>
        <v>43536</v>
      </c>
      <c r="E16" s="42">
        <f t="shared" si="8"/>
        <v>0</v>
      </c>
      <c r="F16" s="5">
        <f t="shared" si="6"/>
        <v>43522</v>
      </c>
      <c r="G16" s="5">
        <f t="shared" si="9"/>
        <v>43525</v>
      </c>
      <c r="H16" s="13">
        <f t="shared" si="10"/>
        <v>43529</v>
      </c>
      <c r="I16" s="3"/>
    </row>
    <row r="17" spans="1:9" ht="28.8" x14ac:dyDescent="0.3">
      <c r="A17" s="106"/>
      <c r="B17" s="39" t="s">
        <v>43</v>
      </c>
      <c r="C17" s="33">
        <v>43540</v>
      </c>
      <c r="D17" s="33">
        <f t="shared" si="5"/>
        <v>43540</v>
      </c>
      <c r="E17" s="42">
        <f t="shared" si="8"/>
        <v>0</v>
      </c>
      <c r="F17" s="5">
        <f t="shared" si="6"/>
        <v>43528</v>
      </c>
      <c r="G17" s="5">
        <f t="shared" si="9"/>
        <v>43531</v>
      </c>
      <c r="H17" s="13">
        <f t="shared" si="10"/>
        <v>43535</v>
      </c>
      <c r="I17" s="3"/>
    </row>
    <row r="18" spans="1:9" ht="28.8" x14ac:dyDescent="0.3">
      <c r="A18" s="106"/>
      <c r="B18" s="39" t="s">
        <v>69</v>
      </c>
      <c r="C18" s="33">
        <v>43560</v>
      </c>
      <c r="D18" s="33">
        <f t="shared" ref="D18" si="11">IF(WEEKDAY(C18,2)&gt;6,WORKDAY(C18,1,Holiday),C18)</f>
        <v>43560</v>
      </c>
      <c r="E18" s="42"/>
      <c r="F18" s="5">
        <f t="shared" ref="F18" si="12">WORKDAY(D18,-10,HolidayHSPH)</f>
        <v>43546</v>
      </c>
      <c r="G18" s="5">
        <f t="shared" ref="G18" si="13">WORKDAY(D18,-7,HolidayHSPH)</f>
        <v>43551</v>
      </c>
      <c r="H18" s="13">
        <f t="shared" ref="H18" si="14">WORKDAY(D18,-5,HolidayHSPH)</f>
        <v>43553</v>
      </c>
      <c r="I18" s="3"/>
    </row>
    <row r="19" spans="1:9" ht="28.8" x14ac:dyDescent="0.3">
      <c r="A19" s="106"/>
      <c r="B19" s="39" t="s">
        <v>77</v>
      </c>
      <c r="C19" s="33">
        <v>43563</v>
      </c>
      <c r="D19" s="33">
        <f t="shared" ref="D19" si="15">IF(WEEKDAY(C19,2)&gt;6,WORKDAY(C19,1,Holiday),C19)</f>
        <v>43563</v>
      </c>
      <c r="E19" s="42"/>
      <c r="F19" s="5">
        <f t="shared" ref="F19" si="16">WORKDAY(D19,-10,HolidayHSPH)</f>
        <v>43549</v>
      </c>
      <c r="G19" s="5">
        <f t="shared" ref="G19" si="17">WORKDAY(D19,-7,HolidayHSPH)</f>
        <v>43552</v>
      </c>
      <c r="H19" s="13">
        <f t="shared" ref="H19" si="18">WORKDAY(D19,-5,HolidayHSPH)</f>
        <v>43556</v>
      </c>
      <c r="I19" s="3"/>
    </row>
    <row r="20" spans="1:9" ht="43.2" x14ac:dyDescent="0.3">
      <c r="A20" s="106"/>
      <c r="B20" s="39" t="s">
        <v>45</v>
      </c>
      <c r="C20" s="33">
        <v>43567</v>
      </c>
      <c r="D20" s="33">
        <f t="shared" ref="D20" si="19">IF(WEEKDAY(C20,2)&gt;6,WORKDAY(C20,1,Holiday),C20)</f>
        <v>43567</v>
      </c>
      <c r="E20" s="42"/>
      <c r="F20" s="5">
        <f t="shared" ref="F20" si="20">WORKDAY(D20,-10,HolidayHSPH)</f>
        <v>43553</v>
      </c>
      <c r="G20" s="5">
        <f t="shared" ref="G20" si="21">WORKDAY(D20,-7,HolidayHSPH)</f>
        <v>43558</v>
      </c>
      <c r="H20" s="13">
        <f t="shared" ref="H20" si="22">WORKDAY(D20,-5,HolidayHSPH)</f>
        <v>43560</v>
      </c>
      <c r="I20" s="3"/>
    </row>
    <row r="21" spans="1:9" ht="38.25" customHeight="1" x14ac:dyDescent="0.3">
      <c r="A21" s="106"/>
      <c r="B21" s="31" t="s">
        <v>15</v>
      </c>
      <c r="C21" s="33">
        <v>43592</v>
      </c>
      <c r="D21" s="33">
        <f t="shared" si="5"/>
        <v>43592</v>
      </c>
      <c r="E21" s="42">
        <f t="shared" si="8"/>
        <v>0</v>
      </c>
      <c r="F21" s="5">
        <f t="shared" si="6"/>
        <v>43578</v>
      </c>
      <c r="G21" s="5">
        <f t="shared" si="9"/>
        <v>43581</v>
      </c>
      <c r="H21" s="13">
        <f t="shared" si="10"/>
        <v>43585</v>
      </c>
      <c r="I21" s="3"/>
    </row>
    <row r="22" spans="1:9" ht="32.25" customHeight="1" x14ac:dyDescent="0.3">
      <c r="A22" s="106"/>
      <c r="B22" s="39" t="s">
        <v>31</v>
      </c>
      <c r="C22" s="33">
        <v>43610</v>
      </c>
      <c r="D22" s="33">
        <f t="shared" si="5"/>
        <v>43610</v>
      </c>
      <c r="E22" s="42">
        <f t="shared" si="8"/>
        <v>0</v>
      </c>
      <c r="F22" s="5">
        <f t="shared" si="6"/>
        <v>43598</v>
      </c>
      <c r="G22" s="5">
        <f t="shared" si="9"/>
        <v>43601</v>
      </c>
      <c r="H22" s="13">
        <f t="shared" si="10"/>
        <v>43605</v>
      </c>
      <c r="I22" s="3"/>
    </row>
    <row r="23" spans="1:9" ht="28.8" x14ac:dyDescent="0.3">
      <c r="A23" s="106"/>
      <c r="B23" s="39" t="s">
        <v>47</v>
      </c>
      <c r="C23" s="33">
        <v>43610</v>
      </c>
      <c r="D23" s="33">
        <f t="shared" si="5"/>
        <v>43610</v>
      </c>
      <c r="E23" s="42">
        <f t="shared" si="8"/>
        <v>0</v>
      </c>
      <c r="F23" s="5">
        <f t="shared" si="6"/>
        <v>43598</v>
      </c>
      <c r="G23" s="5">
        <f t="shared" si="9"/>
        <v>43601</v>
      </c>
      <c r="H23" s="13">
        <f t="shared" si="10"/>
        <v>43605</v>
      </c>
      <c r="I23" s="3"/>
    </row>
    <row r="24" spans="1:9" ht="28.8" x14ac:dyDescent="0.3">
      <c r="A24" s="106"/>
      <c r="B24" s="39" t="s">
        <v>48</v>
      </c>
      <c r="C24" s="33">
        <v>43610</v>
      </c>
      <c r="D24" s="33">
        <f t="shared" si="5"/>
        <v>43610</v>
      </c>
      <c r="E24" s="42">
        <f t="shared" si="8"/>
        <v>0</v>
      </c>
      <c r="F24" s="5">
        <f t="shared" si="6"/>
        <v>43598</v>
      </c>
      <c r="G24" s="5">
        <f t="shared" si="9"/>
        <v>43601</v>
      </c>
      <c r="H24" s="13">
        <f t="shared" si="10"/>
        <v>43605</v>
      </c>
      <c r="I24" s="3"/>
    </row>
    <row r="25" spans="1:9" ht="28.8" x14ac:dyDescent="0.3">
      <c r="A25" s="106"/>
      <c r="B25" s="39" t="s">
        <v>32</v>
      </c>
      <c r="C25" s="33">
        <v>43610</v>
      </c>
      <c r="D25" s="33">
        <f t="shared" si="5"/>
        <v>43610</v>
      </c>
      <c r="E25" s="42">
        <f t="shared" si="8"/>
        <v>0</v>
      </c>
      <c r="F25" s="5">
        <f t="shared" si="6"/>
        <v>43598</v>
      </c>
      <c r="G25" s="5">
        <f t="shared" si="9"/>
        <v>43601</v>
      </c>
      <c r="H25" s="13">
        <f t="shared" si="10"/>
        <v>43605</v>
      </c>
      <c r="I25" s="3"/>
    </row>
    <row r="26" spans="1:9" ht="57.6" x14ac:dyDescent="0.3">
      <c r="A26" s="106"/>
      <c r="B26" s="39" t="s">
        <v>68</v>
      </c>
      <c r="C26" s="33">
        <v>43610</v>
      </c>
      <c r="D26" s="33">
        <f t="shared" si="5"/>
        <v>43610</v>
      </c>
      <c r="E26" s="42">
        <f t="shared" si="8"/>
        <v>0</v>
      </c>
      <c r="F26" s="5">
        <f t="shared" si="6"/>
        <v>43598</v>
      </c>
      <c r="G26" s="5">
        <f t="shared" si="9"/>
        <v>43601</v>
      </c>
      <c r="H26" s="13">
        <f t="shared" si="10"/>
        <v>43605</v>
      </c>
      <c r="I26" s="3"/>
    </row>
    <row r="27" spans="1:9" ht="28.8" x14ac:dyDescent="0.3">
      <c r="A27" s="106"/>
      <c r="B27" s="39" t="s">
        <v>35</v>
      </c>
      <c r="C27" s="33">
        <v>43621</v>
      </c>
      <c r="D27" s="33">
        <f t="shared" si="5"/>
        <v>43621</v>
      </c>
      <c r="E27" s="42">
        <f t="shared" si="8"/>
        <v>0</v>
      </c>
      <c r="F27" s="5">
        <f t="shared" si="6"/>
        <v>43606</v>
      </c>
      <c r="G27" s="5">
        <f t="shared" si="9"/>
        <v>43609</v>
      </c>
      <c r="H27" s="13">
        <f t="shared" si="10"/>
        <v>43614</v>
      </c>
      <c r="I27" s="3"/>
    </row>
    <row r="28" spans="1:9" ht="28.8" x14ac:dyDescent="0.3">
      <c r="A28" s="106"/>
      <c r="B28" s="39" t="s">
        <v>36</v>
      </c>
      <c r="C28" s="33">
        <v>43621</v>
      </c>
      <c r="D28" s="33">
        <f t="shared" si="5"/>
        <v>43621</v>
      </c>
      <c r="E28" s="42">
        <f t="shared" si="8"/>
        <v>0</v>
      </c>
      <c r="F28" s="5">
        <f t="shared" si="6"/>
        <v>43606</v>
      </c>
      <c r="G28" s="5">
        <f t="shared" si="9"/>
        <v>43609</v>
      </c>
      <c r="H28" s="13">
        <f t="shared" si="10"/>
        <v>43614</v>
      </c>
      <c r="I28" s="3"/>
    </row>
    <row r="29" spans="1:9" ht="28.8" x14ac:dyDescent="0.3">
      <c r="A29" s="106"/>
      <c r="B29" s="39" t="s">
        <v>37</v>
      </c>
      <c r="C29" s="33">
        <v>43628</v>
      </c>
      <c r="D29" s="33">
        <f t="shared" si="5"/>
        <v>43628</v>
      </c>
      <c r="E29" s="42">
        <f t="shared" si="8"/>
        <v>0</v>
      </c>
      <c r="F29" s="5">
        <f t="shared" si="6"/>
        <v>43614</v>
      </c>
      <c r="G29" s="5">
        <f t="shared" si="9"/>
        <v>43619</v>
      </c>
      <c r="H29" s="13">
        <f t="shared" si="10"/>
        <v>43621</v>
      </c>
      <c r="I29" s="3"/>
    </row>
    <row r="30" spans="1:9" ht="28.8" x14ac:dyDescent="0.3">
      <c r="A30" s="106"/>
      <c r="B30" s="39" t="s">
        <v>38</v>
      </c>
      <c r="C30" s="33">
        <v>43632</v>
      </c>
      <c r="D30" s="33">
        <f t="shared" si="5"/>
        <v>43633</v>
      </c>
      <c r="E30" s="42">
        <f t="shared" si="8"/>
        <v>1</v>
      </c>
      <c r="F30" s="5">
        <f t="shared" si="6"/>
        <v>43619</v>
      </c>
      <c r="G30" s="5">
        <f t="shared" si="9"/>
        <v>43622</v>
      </c>
      <c r="H30" s="13">
        <f t="shared" si="10"/>
        <v>43626</v>
      </c>
      <c r="I30" s="3"/>
    </row>
    <row r="31" spans="1:9" ht="43.2" x14ac:dyDescent="0.3">
      <c r="A31" s="106"/>
      <c r="B31" s="39" t="s">
        <v>39</v>
      </c>
      <c r="C31" s="33">
        <v>43641</v>
      </c>
      <c r="D31" s="33">
        <f t="shared" si="5"/>
        <v>43641</v>
      </c>
      <c r="E31" s="42">
        <f t="shared" si="8"/>
        <v>0</v>
      </c>
      <c r="F31" s="5">
        <f t="shared" si="6"/>
        <v>43627</v>
      </c>
      <c r="G31" s="5">
        <f t="shared" si="9"/>
        <v>43630</v>
      </c>
      <c r="H31" s="13">
        <f t="shared" si="10"/>
        <v>43634</v>
      </c>
      <c r="I31" s="3"/>
    </row>
    <row r="32" spans="1:9" ht="28.8" x14ac:dyDescent="0.3">
      <c r="A32" s="106"/>
      <c r="B32" s="39" t="s">
        <v>40</v>
      </c>
      <c r="C32" s="33">
        <v>43651</v>
      </c>
      <c r="D32" s="33">
        <f t="shared" si="5"/>
        <v>43651</v>
      </c>
      <c r="E32" s="42">
        <f t="shared" ref="E32:E35" si="23">D32-C32</f>
        <v>0</v>
      </c>
      <c r="F32" s="5">
        <f t="shared" si="6"/>
        <v>43636</v>
      </c>
      <c r="G32" s="5">
        <f t="shared" si="9"/>
        <v>43641</v>
      </c>
      <c r="H32" s="13">
        <f t="shared" si="10"/>
        <v>43643</v>
      </c>
      <c r="I32" s="3"/>
    </row>
    <row r="33" spans="1:9" ht="28.8" x14ac:dyDescent="0.3">
      <c r="A33" s="106"/>
      <c r="B33" s="39" t="s">
        <v>41</v>
      </c>
      <c r="C33" s="33">
        <v>43651</v>
      </c>
      <c r="D33" s="33">
        <f t="shared" si="5"/>
        <v>43651</v>
      </c>
      <c r="E33" s="42">
        <f t="shared" si="23"/>
        <v>0</v>
      </c>
      <c r="F33" s="5">
        <f t="shared" si="6"/>
        <v>43636</v>
      </c>
      <c r="G33" s="5">
        <f t="shared" si="9"/>
        <v>43641</v>
      </c>
      <c r="H33" s="13">
        <f t="shared" si="10"/>
        <v>43643</v>
      </c>
      <c r="I33" s="3"/>
    </row>
    <row r="34" spans="1:9" ht="43.2" x14ac:dyDescent="0.3">
      <c r="A34" s="106"/>
      <c r="B34" s="39" t="s">
        <v>42</v>
      </c>
      <c r="C34" s="33">
        <v>43658</v>
      </c>
      <c r="D34" s="33">
        <f t="shared" si="5"/>
        <v>43658</v>
      </c>
      <c r="E34" s="42">
        <f t="shared" si="23"/>
        <v>0</v>
      </c>
      <c r="F34" s="5">
        <f t="shared" si="6"/>
        <v>43643</v>
      </c>
      <c r="G34" s="5">
        <f t="shared" si="9"/>
        <v>43648</v>
      </c>
      <c r="H34" s="13">
        <f t="shared" si="10"/>
        <v>43651</v>
      </c>
      <c r="I34" s="3"/>
    </row>
    <row r="35" spans="1:9" ht="28.8" x14ac:dyDescent="0.3">
      <c r="A35" s="106"/>
      <c r="B35" s="39" t="s">
        <v>43</v>
      </c>
      <c r="C35" s="33">
        <v>43662</v>
      </c>
      <c r="D35" s="33">
        <f t="shared" ref="D35:D56" si="24">IF(WEEKDAY(C35,2)&gt;6,WORKDAY(C35,1,Holiday),C35)</f>
        <v>43662</v>
      </c>
      <c r="E35" s="42">
        <f t="shared" si="23"/>
        <v>0</v>
      </c>
      <c r="F35" s="5">
        <f t="shared" ref="F35:F57" si="25">WORKDAY(D35,-10,HolidayHSPH)</f>
        <v>43647</v>
      </c>
      <c r="G35" s="5">
        <f t="shared" si="9"/>
        <v>43651</v>
      </c>
      <c r="H35" s="13">
        <f t="shared" si="10"/>
        <v>43655</v>
      </c>
      <c r="I35" s="3"/>
    </row>
    <row r="36" spans="1:9" ht="28.8" x14ac:dyDescent="0.3">
      <c r="A36" s="106"/>
      <c r="B36" s="39" t="s">
        <v>77</v>
      </c>
      <c r="C36" s="33">
        <v>43685</v>
      </c>
      <c r="D36" s="33">
        <f t="shared" ref="D36:D37" si="26">IF(WEEKDAY(C36,2)&gt;6,WORKDAY(C36,1,Holiday),C36)</f>
        <v>43685</v>
      </c>
      <c r="E36" s="42"/>
      <c r="F36" s="5">
        <f t="shared" ref="F36:F37" si="27">WORKDAY(D36,-10,HolidayHSPH)</f>
        <v>43671</v>
      </c>
      <c r="G36" s="5">
        <f t="shared" ref="G36:G37" si="28">WORKDAY(D36,-7,HolidayHSPH)</f>
        <v>43676</v>
      </c>
      <c r="H36" s="13">
        <f t="shared" ref="H36:H37" si="29">WORKDAY(D36,-5,HolidayHSPH)</f>
        <v>43678</v>
      </c>
      <c r="I36" s="3"/>
    </row>
    <row r="37" spans="1:9" ht="43.2" x14ac:dyDescent="0.3">
      <c r="A37" s="106"/>
      <c r="B37" s="39" t="s">
        <v>45</v>
      </c>
      <c r="C37" s="33">
        <v>43689</v>
      </c>
      <c r="D37" s="33">
        <f t="shared" si="26"/>
        <v>43689</v>
      </c>
      <c r="E37" s="42"/>
      <c r="F37" s="5">
        <f t="shared" si="27"/>
        <v>43675</v>
      </c>
      <c r="G37" s="5">
        <f t="shared" si="28"/>
        <v>43678</v>
      </c>
      <c r="H37" s="13">
        <f t="shared" si="29"/>
        <v>43682</v>
      </c>
      <c r="I37" s="3"/>
    </row>
    <row r="38" spans="1:9" ht="28.8" x14ac:dyDescent="0.3">
      <c r="A38" s="106"/>
      <c r="B38" s="31" t="s">
        <v>70</v>
      </c>
      <c r="C38" s="33">
        <v>43713</v>
      </c>
      <c r="D38" s="33">
        <f t="shared" si="24"/>
        <v>43713</v>
      </c>
      <c r="E38" s="42">
        <f t="shared" si="8"/>
        <v>0</v>
      </c>
      <c r="F38" s="5">
        <f t="shared" si="25"/>
        <v>43698</v>
      </c>
      <c r="G38" s="5">
        <f t="shared" si="9"/>
        <v>43703</v>
      </c>
      <c r="H38" s="13">
        <f t="shared" si="10"/>
        <v>43705</v>
      </c>
      <c r="I38" s="3"/>
    </row>
    <row r="39" spans="1:9" ht="15" customHeight="1" x14ac:dyDescent="0.3">
      <c r="A39" s="106"/>
      <c r="B39" s="101" t="s">
        <v>15</v>
      </c>
      <c r="C39" s="33">
        <v>43715</v>
      </c>
      <c r="D39" s="33">
        <f>IF(WEEKDAY(C39,2)&gt;6,WORKDAY(C39,1,Holiday),C39)</f>
        <v>43715</v>
      </c>
      <c r="E39" s="42">
        <f t="shared" si="8"/>
        <v>0</v>
      </c>
      <c r="F39" s="5">
        <f t="shared" si="25"/>
        <v>43700</v>
      </c>
      <c r="G39" s="5">
        <f t="shared" si="9"/>
        <v>43705</v>
      </c>
      <c r="H39" s="13">
        <f t="shared" si="10"/>
        <v>43707</v>
      </c>
      <c r="I39" s="3"/>
    </row>
    <row r="40" spans="1:9" ht="43.5" customHeight="1" x14ac:dyDescent="0.3">
      <c r="A40" s="106"/>
      <c r="B40" s="40" t="s">
        <v>31</v>
      </c>
      <c r="C40" s="33">
        <v>43733</v>
      </c>
      <c r="D40" s="33">
        <f t="shared" si="24"/>
        <v>43733</v>
      </c>
      <c r="E40" s="42">
        <f t="shared" si="8"/>
        <v>0</v>
      </c>
      <c r="F40" s="5">
        <f t="shared" si="25"/>
        <v>43719</v>
      </c>
      <c r="G40" s="5">
        <f t="shared" si="9"/>
        <v>43724</v>
      </c>
      <c r="H40" s="13">
        <f t="shared" si="10"/>
        <v>43726</v>
      </c>
      <c r="I40" s="3"/>
    </row>
    <row r="41" spans="1:9" ht="30" customHeight="1" x14ac:dyDescent="0.3">
      <c r="A41" s="106"/>
      <c r="B41" s="40" t="s">
        <v>47</v>
      </c>
      <c r="C41" s="33">
        <v>43733</v>
      </c>
      <c r="D41" s="33">
        <f t="shared" si="24"/>
        <v>43733</v>
      </c>
      <c r="E41" s="42">
        <f t="shared" si="8"/>
        <v>0</v>
      </c>
      <c r="F41" s="5">
        <f t="shared" si="25"/>
        <v>43719</v>
      </c>
      <c r="G41" s="5">
        <f t="shared" si="9"/>
        <v>43724</v>
      </c>
      <c r="H41" s="13">
        <f t="shared" si="10"/>
        <v>43726</v>
      </c>
      <c r="I41" s="3"/>
    </row>
    <row r="42" spans="1:9" ht="30.75" customHeight="1" x14ac:dyDescent="0.3">
      <c r="A42" s="106"/>
      <c r="B42" s="100" t="s">
        <v>48</v>
      </c>
      <c r="C42" s="33">
        <v>43733</v>
      </c>
      <c r="D42" s="33">
        <f t="shared" si="24"/>
        <v>43733</v>
      </c>
      <c r="E42" s="42">
        <f t="shared" si="8"/>
        <v>0</v>
      </c>
      <c r="F42" s="5">
        <f t="shared" si="25"/>
        <v>43719</v>
      </c>
      <c r="G42" s="5">
        <f t="shared" si="9"/>
        <v>43724</v>
      </c>
      <c r="H42" s="13">
        <f t="shared" si="10"/>
        <v>43726</v>
      </c>
      <c r="I42" s="3"/>
    </row>
    <row r="43" spans="1:9" ht="35.25" customHeight="1" x14ac:dyDescent="0.3">
      <c r="A43" s="106"/>
      <c r="B43" s="100" t="s">
        <v>32</v>
      </c>
      <c r="C43" s="33">
        <v>43733</v>
      </c>
      <c r="D43" s="33">
        <f t="shared" si="24"/>
        <v>43733</v>
      </c>
      <c r="E43" s="42">
        <f t="shared" si="8"/>
        <v>0</v>
      </c>
      <c r="F43" s="5">
        <f t="shared" si="25"/>
        <v>43719</v>
      </c>
      <c r="G43" s="5">
        <f t="shared" si="9"/>
        <v>43724</v>
      </c>
      <c r="H43" s="13">
        <f t="shared" si="10"/>
        <v>43726</v>
      </c>
      <c r="I43" s="3"/>
    </row>
    <row r="44" spans="1:9" ht="64.5" customHeight="1" x14ac:dyDescent="0.3">
      <c r="A44" s="106"/>
      <c r="B44" s="40" t="s">
        <v>68</v>
      </c>
      <c r="C44" s="33">
        <v>43733</v>
      </c>
      <c r="D44" s="33">
        <f t="shared" si="24"/>
        <v>43733</v>
      </c>
      <c r="E44" s="42">
        <f t="shared" si="8"/>
        <v>0</v>
      </c>
      <c r="F44" s="5">
        <f t="shared" si="25"/>
        <v>43719</v>
      </c>
      <c r="G44" s="5">
        <f t="shared" si="9"/>
        <v>43724</v>
      </c>
      <c r="H44" s="13">
        <f t="shared" si="10"/>
        <v>43726</v>
      </c>
      <c r="I44" s="3"/>
    </row>
    <row r="45" spans="1:9" ht="40.5" customHeight="1" x14ac:dyDescent="0.3">
      <c r="A45" s="106"/>
      <c r="B45" s="40" t="s">
        <v>35</v>
      </c>
      <c r="C45" s="33">
        <v>43743</v>
      </c>
      <c r="D45" s="33">
        <f t="shared" si="24"/>
        <v>43743</v>
      </c>
      <c r="E45" s="42">
        <f t="shared" si="8"/>
        <v>0</v>
      </c>
      <c r="F45" s="5">
        <f t="shared" si="25"/>
        <v>43731</v>
      </c>
      <c r="G45" s="5">
        <f t="shared" si="9"/>
        <v>43734</v>
      </c>
      <c r="H45" s="13">
        <f t="shared" si="10"/>
        <v>43738</v>
      </c>
      <c r="I45" s="3"/>
    </row>
    <row r="46" spans="1:9" ht="47.25" customHeight="1" x14ac:dyDescent="0.3">
      <c r="A46" s="106"/>
      <c r="B46" s="40" t="s">
        <v>36</v>
      </c>
      <c r="C46" s="33">
        <v>43743</v>
      </c>
      <c r="D46" s="33">
        <f t="shared" si="24"/>
        <v>43743</v>
      </c>
      <c r="E46" s="42">
        <f t="shared" si="8"/>
        <v>0</v>
      </c>
      <c r="F46" s="5">
        <f t="shared" si="25"/>
        <v>43731</v>
      </c>
      <c r="G46" s="5">
        <f t="shared" si="9"/>
        <v>43734</v>
      </c>
      <c r="H46" s="13">
        <f t="shared" si="10"/>
        <v>43738</v>
      </c>
      <c r="I46" s="3"/>
    </row>
    <row r="47" spans="1:9" ht="45" customHeight="1" x14ac:dyDescent="0.3">
      <c r="A47" s="106"/>
      <c r="B47" s="40" t="s">
        <v>37</v>
      </c>
      <c r="C47" s="33">
        <v>43750</v>
      </c>
      <c r="D47" s="33">
        <f t="shared" si="24"/>
        <v>43750</v>
      </c>
      <c r="E47" s="42">
        <f t="shared" si="8"/>
        <v>0</v>
      </c>
      <c r="F47" s="5">
        <f t="shared" si="25"/>
        <v>43738</v>
      </c>
      <c r="G47" s="5">
        <f t="shared" si="9"/>
        <v>43741</v>
      </c>
      <c r="H47" s="13">
        <f t="shared" si="10"/>
        <v>43745</v>
      </c>
      <c r="I47" s="3"/>
    </row>
    <row r="48" spans="1:9" ht="33.75" customHeight="1" x14ac:dyDescent="0.3">
      <c r="A48" s="106"/>
      <c r="B48" s="40" t="s">
        <v>38</v>
      </c>
      <c r="C48" s="33">
        <v>43754</v>
      </c>
      <c r="D48" s="33">
        <f>IF(WEEKDAY(C48,2)&gt;6,WORKDAY(D53C50,1,Holiday),C48)</f>
        <v>43754</v>
      </c>
      <c r="E48" s="42">
        <f t="shared" si="8"/>
        <v>0</v>
      </c>
      <c r="F48" s="5">
        <f t="shared" si="25"/>
        <v>43739</v>
      </c>
      <c r="G48" s="5">
        <f t="shared" si="9"/>
        <v>43742</v>
      </c>
      <c r="H48" s="13">
        <f t="shared" si="10"/>
        <v>43746</v>
      </c>
      <c r="I48" s="3"/>
    </row>
    <row r="49" spans="1:9" ht="39.75" customHeight="1" x14ac:dyDescent="0.3">
      <c r="A49" s="106"/>
      <c r="B49" s="40" t="s">
        <v>39</v>
      </c>
      <c r="C49" s="33">
        <v>43763</v>
      </c>
      <c r="D49" s="33">
        <f t="shared" si="24"/>
        <v>43763</v>
      </c>
      <c r="E49" s="42">
        <f t="shared" si="8"/>
        <v>0</v>
      </c>
      <c r="F49" s="5">
        <f t="shared" si="25"/>
        <v>43748</v>
      </c>
      <c r="G49" s="5">
        <f t="shared" si="9"/>
        <v>43754</v>
      </c>
      <c r="H49" s="13">
        <f t="shared" si="10"/>
        <v>43756</v>
      </c>
      <c r="I49" s="3"/>
    </row>
    <row r="50" spans="1:9" ht="39.75" customHeight="1" x14ac:dyDescent="0.3">
      <c r="A50" s="106"/>
      <c r="B50" s="40" t="s">
        <v>40</v>
      </c>
      <c r="C50" s="33">
        <v>43774</v>
      </c>
      <c r="D50" s="33">
        <f t="shared" si="24"/>
        <v>43774</v>
      </c>
      <c r="E50" s="42">
        <f t="shared" ref="E50:E53" si="30">D50-C50</f>
        <v>0</v>
      </c>
      <c r="F50" s="5">
        <f t="shared" si="25"/>
        <v>43760</v>
      </c>
      <c r="G50" s="5">
        <f t="shared" si="9"/>
        <v>43763</v>
      </c>
      <c r="H50" s="13">
        <f t="shared" si="10"/>
        <v>43767</v>
      </c>
      <c r="I50" s="3"/>
    </row>
    <row r="51" spans="1:9" ht="39.75" customHeight="1" x14ac:dyDescent="0.3">
      <c r="A51" s="106"/>
      <c r="B51" s="40" t="s">
        <v>41</v>
      </c>
      <c r="C51" s="33">
        <v>43774</v>
      </c>
      <c r="D51" s="33">
        <f t="shared" si="24"/>
        <v>43774</v>
      </c>
      <c r="E51" s="42">
        <f t="shared" si="30"/>
        <v>0</v>
      </c>
      <c r="F51" s="5">
        <f t="shared" si="25"/>
        <v>43760</v>
      </c>
      <c r="G51" s="5">
        <f t="shared" si="9"/>
        <v>43763</v>
      </c>
      <c r="H51" s="13">
        <f t="shared" si="10"/>
        <v>43767</v>
      </c>
      <c r="I51" s="3"/>
    </row>
    <row r="52" spans="1:9" ht="39.75" customHeight="1" x14ac:dyDescent="0.3">
      <c r="A52" s="106"/>
      <c r="B52" s="40" t="s">
        <v>42</v>
      </c>
      <c r="C52" s="33">
        <v>43781</v>
      </c>
      <c r="D52" s="33">
        <f t="shared" si="24"/>
        <v>43781</v>
      </c>
      <c r="E52" s="42">
        <f t="shared" si="30"/>
        <v>0</v>
      </c>
      <c r="F52" s="5">
        <f t="shared" si="25"/>
        <v>43766</v>
      </c>
      <c r="G52" s="5">
        <f t="shared" si="9"/>
        <v>43769</v>
      </c>
      <c r="H52" s="13">
        <f t="shared" si="10"/>
        <v>43773</v>
      </c>
      <c r="I52" s="3"/>
    </row>
    <row r="53" spans="1:9" ht="39.75" customHeight="1" x14ac:dyDescent="0.3">
      <c r="A53" s="106"/>
      <c r="B53" s="40" t="s">
        <v>43</v>
      </c>
      <c r="C53" s="33">
        <v>43785</v>
      </c>
      <c r="D53" s="33">
        <f t="shared" si="24"/>
        <v>43785</v>
      </c>
      <c r="E53" s="42">
        <f t="shared" si="30"/>
        <v>0</v>
      </c>
      <c r="F53" s="5">
        <f t="shared" si="25"/>
        <v>43770</v>
      </c>
      <c r="G53" s="5">
        <f t="shared" si="9"/>
        <v>43775</v>
      </c>
      <c r="H53" s="13">
        <f t="shared" si="10"/>
        <v>43777</v>
      </c>
      <c r="I53" s="3"/>
    </row>
    <row r="54" spans="1:9" ht="39.75" customHeight="1" x14ac:dyDescent="0.3">
      <c r="A54" s="106"/>
      <c r="B54" s="40" t="s">
        <v>77</v>
      </c>
      <c r="C54" s="33">
        <v>43807</v>
      </c>
      <c r="D54" s="33">
        <f t="shared" ref="D54" si="31">IF(WEEKDAY(C54,2)&gt;6,WORKDAY(C54,1,Holiday),C54)</f>
        <v>43808</v>
      </c>
      <c r="E54" s="42"/>
      <c r="F54" s="5">
        <f t="shared" ref="F54" si="32">WORKDAY(D54,-10,HolidayHSPH)</f>
        <v>43790</v>
      </c>
      <c r="G54" s="5">
        <f t="shared" ref="G54" si="33">WORKDAY(D54,-7,HolidayHSPH)</f>
        <v>43795</v>
      </c>
      <c r="H54" s="13">
        <f t="shared" ref="H54" si="34">WORKDAY(D54,-5,HolidayHSPH)</f>
        <v>43801</v>
      </c>
      <c r="I54" s="3"/>
    </row>
    <row r="55" spans="1:9" ht="43.2" x14ac:dyDescent="0.3">
      <c r="A55" s="106"/>
      <c r="B55" s="40" t="s">
        <v>45</v>
      </c>
      <c r="C55" s="33">
        <v>43811</v>
      </c>
      <c r="D55" s="33">
        <f t="shared" ref="D55" si="35">IF(WEEKDAY(C55,2)&gt;6,WORKDAY(C55,1,Holiday),C55)</f>
        <v>43811</v>
      </c>
      <c r="E55" s="42"/>
      <c r="F55" s="5">
        <f t="shared" ref="F55" si="36">WORKDAY(D55,-10,HolidayHSPH)</f>
        <v>43795</v>
      </c>
      <c r="G55" s="5">
        <f t="shared" ref="G55" si="37">WORKDAY(D55,-7,HolidayHSPH)</f>
        <v>43802</v>
      </c>
      <c r="H55" s="13">
        <f t="shared" ref="H55" si="38">WORKDAY(D55,-5,HolidayHSPH)</f>
        <v>43804</v>
      </c>
      <c r="I55" s="3"/>
    </row>
    <row r="56" spans="1:9" ht="33" customHeight="1" x14ac:dyDescent="0.3">
      <c r="A56" s="106"/>
      <c r="B56" s="87" t="s">
        <v>71</v>
      </c>
      <c r="C56" s="33">
        <v>43835</v>
      </c>
      <c r="D56" s="33">
        <f t="shared" si="24"/>
        <v>43836</v>
      </c>
      <c r="E56" s="42">
        <f t="shared" si="8"/>
        <v>1</v>
      </c>
      <c r="F56" s="5">
        <f t="shared" si="25"/>
        <v>43811</v>
      </c>
      <c r="G56" s="5">
        <f t="shared" si="9"/>
        <v>43816</v>
      </c>
      <c r="H56" s="13">
        <f t="shared" si="10"/>
        <v>43818</v>
      </c>
      <c r="I56" s="3"/>
    </row>
    <row r="57" spans="1:9" ht="31.5" customHeight="1" thickBot="1" x14ac:dyDescent="0.35">
      <c r="A57" s="107"/>
      <c r="B57" s="102" t="s">
        <v>15</v>
      </c>
      <c r="C57" s="33">
        <v>43837</v>
      </c>
      <c r="D57" s="33">
        <f>IF(WEEKDAY(C57,2)&gt;6,WORKDAY(C57,1,Holiday),C57)</f>
        <v>43837</v>
      </c>
      <c r="E57" s="45">
        <f t="shared" si="8"/>
        <v>0</v>
      </c>
      <c r="F57" s="14">
        <f t="shared" si="25"/>
        <v>43812</v>
      </c>
      <c r="G57" s="14">
        <f t="shared" si="9"/>
        <v>43817</v>
      </c>
      <c r="H57" s="15">
        <f t="shared" si="10"/>
        <v>43819</v>
      </c>
      <c r="I57" s="3"/>
    </row>
    <row r="58" spans="1:9" ht="59.25" hidden="1" customHeight="1" x14ac:dyDescent="0.3">
      <c r="A58" s="110" t="s">
        <v>16</v>
      </c>
      <c r="B58" s="95" t="s">
        <v>63</v>
      </c>
      <c r="C58" s="37" t="s">
        <v>74</v>
      </c>
      <c r="D58" s="37"/>
      <c r="E58" s="46" t="e">
        <f t="shared" si="8"/>
        <v>#VALUE!</v>
      </c>
      <c r="F58" s="10" t="e">
        <f t="shared" ref="F58:F61" si="39">WORKDAY(D58,-10,HolidayHSPH)</f>
        <v>#NUM!</v>
      </c>
      <c r="G58" s="10" t="e">
        <f t="shared" ref="G58:G61" si="40">WORKDAY(D58,-7,HolidayHSPH)</f>
        <v>#NUM!</v>
      </c>
      <c r="H58" s="38" t="e">
        <f t="shared" ref="H58:H61" si="41">WORKDAY(D58,-5,HolidayHSPH)</f>
        <v>#NUM!</v>
      </c>
      <c r="I58" s="3"/>
    </row>
    <row r="59" spans="1:9" ht="33.75" hidden="1" customHeight="1" x14ac:dyDescent="0.3">
      <c r="A59" s="111"/>
      <c r="B59" s="96" t="s">
        <v>62</v>
      </c>
      <c r="C59" s="34" t="s">
        <v>74</v>
      </c>
      <c r="D59" s="34"/>
      <c r="E59" s="47" t="e">
        <f t="shared" si="8"/>
        <v>#VALUE!</v>
      </c>
      <c r="F59" s="5" t="e">
        <f t="shared" si="39"/>
        <v>#NUM!</v>
      </c>
      <c r="G59" s="5" t="e">
        <f t="shared" si="40"/>
        <v>#NUM!</v>
      </c>
      <c r="H59" s="13" t="e">
        <f t="shared" si="41"/>
        <v>#NUM!</v>
      </c>
      <c r="I59" s="3"/>
    </row>
    <row r="60" spans="1:9" ht="33" hidden="1" customHeight="1" x14ac:dyDescent="0.3">
      <c r="A60" s="111"/>
      <c r="B60" s="96" t="s">
        <v>58</v>
      </c>
      <c r="C60" s="34" t="s">
        <v>74</v>
      </c>
      <c r="D60" s="34"/>
      <c r="E60" s="47" t="e">
        <f t="shared" si="8"/>
        <v>#VALUE!</v>
      </c>
      <c r="F60" s="5" t="e">
        <f t="shared" si="39"/>
        <v>#NUM!</v>
      </c>
      <c r="G60" s="5" t="e">
        <f t="shared" si="40"/>
        <v>#NUM!</v>
      </c>
      <c r="H60" s="13" t="e">
        <f t="shared" si="41"/>
        <v>#NUM!</v>
      </c>
      <c r="I60" s="3"/>
    </row>
    <row r="61" spans="1:9" ht="14.4" hidden="1" x14ac:dyDescent="0.3">
      <c r="A61" s="111"/>
      <c r="B61" s="96" t="s">
        <v>64</v>
      </c>
      <c r="C61" s="34" t="e">
        <f t="shared" ref="C61:C70" si="42">IF(WEEKDAY(B61)=1,WORKDAY(B61,1),IF(WEEKDAY(B61)=7,WORKDAY(B61,1),B61))</f>
        <v>#VALUE!</v>
      </c>
      <c r="D61" s="34"/>
      <c r="E61" s="47" t="e">
        <f t="shared" si="8"/>
        <v>#VALUE!</v>
      </c>
      <c r="F61" s="5" t="e">
        <f t="shared" si="39"/>
        <v>#NUM!</v>
      </c>
      <c r="G61" s="5" t="e">
        <f t="shared" si="40"/>
        <v>#NUM!</v>
      </c>
      <c r="H61" s="13" t="e">
        <f t="shared" si="41"/>
        <v>#NUM!</v>
      </c>
      <c r="I61" s="3"/>
    </row>
    <row r="62" spans="1:9" ht="29.4" hidden="1" thickBot="1" x14ac:dyDescent="0.35">
      <c r="A62" s="111"/>
      <c r="B62" s="96" t="s">
        <v>59</v>
      </c>
      <c r="C62" s="34" t="s">
        <v>60</v>
      </c>
      <c r="D62" s="34"/>
      <c r="E62" s="47" t="e">
        <f t="shared" si="8"/>
        <v>#VALUE!</v>
      </c>
      <c r="F62" s="5"/>
      <c r="G62" s="5"/>
      <c r="H62" s="13"/>
      <c r="I62" s="3"/>
    </row>
    <row r="63" spans="1:9" hidden="1" x14ac:dyDescent="0.3">
      <c r="A63" s="67" t="s">
        <v>17</v>
      </c>
      <c r="B63" s="97"/>
      <c r="C63" s="34" t="s">
        <v>57</v>
      </c>
      <c r="D63" s="34"/>
      <c r="E63" s="68" t="e">
        <f t="shared" ref="E63:E71" si="43">D63-C63</f>
        <v>#VALUE!</v>
      </c>
      <c r="F63" s="69"/>
      <c r="G63" s="69"/>
      <c r="H63" s="70"/>
      <c r="I63" s="3"/>
    </row>
    <row r="64" spans="1:9" ht="14.4" hidden="1" customHeight="1" x14ac:dyDescent="0.3">
      <c r="A64" s="93" t="s">
        <v>18</v>
      </c>
      <c r="B64" s="98" t="s">
        <v>19</v>
      </c>
      <c r="C64" s="35" t="e">
        <f>IF(WEEKDAY(B64)=1,WORKDAY(B64,1),IF(WEEKDAY(B64)=7,WORKDAY(B64,1),B64))</f>
        <v>#VALUE!</v>
      </c>
      <c r="D64" s="35"/>
      <c r="E64" s="44" t="e">
        <f t="shared" si="43"/>
        <v>#VALUE!</v>
      </c>
      <c r="F64" s="11" t="e">
        <f t="shared" ref="F64:F70" si="44">WORKDAY(D64,-10,HolidayHSPH)</f>
        <v>#NUM!</v>
      </c>
      <c r="G64" s="11" t="e">
        <f t="shared" ref="G64:G70" si="45">WORKDAY(D64,-7,HolidayHSPH)</f>
        <v>#NUM!</v>
      </c>
      <c r="H64" s="12" t="e">
        <f t="shared" ref="H64:H70" si="46">WORKDAY(D64,-5,HolidayHSPH)</f>
        <v>#NUM!</v>
      </c>
      <c r="I64" s="3"/>
    </row>
    <row r="65" spans="1:9" s="66" customFormat="1" ht="15" hidden="1" customHeight="1" x14ac:dyDescent="0.3">
      <c r="A65" s="94"/>
      <c r="B65" s="99" t="s">
        <v>20</v>
      </c>
      <c r="C65" s="33" t="e">
        <f t="shared" si="42"/>
        <v>#VALUE!</v>
      </c>
      <c r="D65" s="33"/>
      <c r="E65" s="42" t="e">
        <f t="shared" si="43"/>
        <v>#VALUE!</v>
      </c>
      <c r="F65" s="5" t="e">
        <f t="shared" si="44"/>
        <v>#NUM!</v>
      </c>
      <c r="G65" s="5" t="e">
        <f t="shared" si="45"/>
        <v>#NUM!</v>
      </c>
      <c r="H65" s="13" t="e">
        <f t="shared" si="46"/>
        <v>#NUM!</v>
      </c>
      <c r="I65" s="65"/>
    </row>
    <row r="66" spans="1:9" s="1" customFormat="1" ht="14.4" hidden="1" customHeight="1" x14ac:dyDescent="0.3">
      <c r="A66" s="94"/>
      <c r="B66" s="63" t="s">
        <v>21</v>
      </c>
      <c r="C66" s="33" t="e">
        <f t="shared" si="42"/>
        <v>#VALUE!</v>
      </c>
      <c r="D66" s="33"/>
      <c r="E66" s="42" t="e">
        <f t="shared" si="43"/>
        <v>#VALUE!</v>
      </c>
      <c r="F66" s="5" t="e">
        <f t="shared" si="44"/>
        <v>#NUM!</v>
      </c>
      <c r="G66" s="5" t="e">
        <f t="shared" si="45"/>
        <v>#NUM!</v>
      </c>
      <c r="H66" s="13" t="e">
        <f t="shared" si="46"/>
        <v>#NUM!</v>
      </c>
      <c r="I66" s="3"/>
    </row>
    <row r="67" spans="1:9" s="1" customFormat="1" ht="14.4" hidden="1" customHeight="1" x14ac:dyDescent="0.3">
      <c r="A67" s="94"/>
      <c r="B67" s="62" t="s">
        <v>65</v>
      </c>
      <c r="C67" s="33" t="e">
        <f t="shared" si="42"/>
        <v>#VALUE!</v>
      </c>
      <c r="D67" s="33"/>
      <c r="E67" s="42" t="e">
        <f t="shared" si="43"/>
        <v>#VALUE!</v>
      </c>
      <c r="F67" s="5" t="e">
        <f t="shared" si="44"/>
        <v>#NUM!</v>
      </c>
      <c r="G67" s="5" t="e">
        <f t="shared" si="45"/>
        <v>#NUM!</v>
      </c>
      <c r="H67" s="13" t="e">
        <f t="shared" si="46"/>
        <v>#NUM!</v>
      </c>
      <c r="I67" s="3"/>
    </row>
    <row r="68" spans="1:9" s="1" customFormat="1" ht="14.4" hidden="1" customHeight="1" x14ac:dyDescent="0.3">
      <c r="A68" s="94"/>
      <c r="B68" s="63" t="s">
        <v>22</v>
      </c>
      <c r="C68" s="33" t="e">
        <f t="shared" si="42"/>
        <v>#VALUE!</v>
      </c>
      <c r="D68" s="33"/>
      <c r="E68" s="42" t="e">
        <f t="shared" si="43"/>
        <v>#VALUE!</v>
      </c>
      <c r="F68" s="5" t="e">
        <f t="shared" si="44"/>
        <v>#NUM!</v>
      </c>
      <c r="G68" s="5" t="e">
        <f t="shared" si="45"/>
        <v>#NUM!</v>
      </c>
      <c r="H68" s="13" t="e">
        <f t="shared" si="46"/>
        <v>#NUM!</v>
      </c>
      <c r="I68" s="3"/>
    </row>
    <row r="69" spans="1:9" s="1" customFormat="1" ht="16.2" thickBot="1" x14ac:dyDescent="0.35">
      <c r="A69" s="94" t="s">
        <v>18</v>
      </c>
      <c r="B69" s="71" t="s">
        <v>66</v>
      </c>
      <c r="C69" s="64" t="s">
        <v>67</v>
      </c>
      <c r="D69" s="64"/>
      <c r="E69" s="64" t="s">
        <v>67</v>
      </c>
      <c r="F69" s="72"/>
      <c r="G69" s="72"/>
      <c r="H69" s="81"/>
      <c r="I69" s="3"/>
    </row>
    <row r="70" spans="1:9" s="1" customFormat="1" ht="15.75" hidden="1" customHeight="1" thickBot="1" x14ac:dyDescent="0.35">
      <c r="A70" s="80"/>
      <c r="B70" s="59" t="s">
        <v>24</v>
      </c>
      <c r="C70" s="60" t="e">
        <f t="shared" si="42"/>
        <v>#VALUE!</v>
      </c>
      <c r="D70" s="60"/>
      <c r="E70" s="61" t="e">
        <f t="shared" si="43"/>
        <v>#VALUE!</v>
      </c>
      <c r="F70" s="57" t="e">
        <f t="shared" si="44"/>
        <v>#NUM!</v>
      </c>
      <c r="G70" s="57" t="e">
        <f t="shared" si="45"/>
        <v>#NUM!</v>
      </c>
      <c r="H70" s="58" t="e">
        <f t="shared" si="46"/>
        <v>#NUM!</v>
      </c>
      <c r="I70" s="3"/>
    </row>
    <row r="71" spans="1:9" s="1" customFormat="1" ht="15.75" customHeight="1" thickBot="1" x14ac:dyDescent="0.35">
      <c r="A71" s="105" t="s">
        <v>23</v>
      </c>
      <c r="B71" s="56" t="s">
        <v>61</v>
      </c>
      <c r="C71" s="73" t="s">
        <v>57</v>
      </c>
      <c r="D71" s="73"/>
      <c r="E71" s="74" t="e">
        <f t="shared" si="43"/>
        <v>#VALUE!</v>
      </c>
      <c r="F71" s="75"/>
      <c r="G71" s="75"/>
      <c r="H71" s="76"/>
      <c r="I71" s="3"/>
    </row>
    <row r="72" spans="1:9" s="1" customFormat="1" ht="14.4" hidden="1" x14ac:dyDescent="0.3">
      <c r="A72" s="106"/>
      <c r="B72" s="88"/>
      <c r="C72" s="33"/>
      <c r="D72" s="33"/>
      <c r="E72" s="42"/>
      <c r="F72" s="5"/>
      <c r="G72" s="5"/>
      <c r="H72" s="13"/>
      <c r="I72" s="3"/>
    </row>
    <row r="73" spans="1:9" s="1" customFormat="1" ht="15" hidden="1" customHeight="1" thickBot="1" x14ac:dyDescent="0.35">
      <c r="A73" s="107"/>
      <c r="B73" s="89"/>
      <c r="C73" s="36"/>
      <c r="D73" s="36"/>
      <c r="E73" s="45"/>
      <c r="F73" s="14"/>
      <c r="G73" s="14"/>
      <c r="H73" s="15"/>
      <c r="I73" s="3"/>
    </row>
    <row r="74" spans="1:9" s="66" customFormat="1" ht="28.8" hidden="1" x14ac:dyDescent="0.3">
      <c r="A74" s="82"/>
      <c r="B74" s="77" t="s">
        <v>72</v>
      </c>
      <c r="C74" s="78">
        <v>41995</v>
      </c>
      <c r="D74" s="78"/>
      <c r="E74" s="79"/>
      <c r="F74" s="10"/>
      <c r="G74" s="10"/>
      <c r="H74" s="38"/>
      <c r="I74" s="65"/>
    </row>
    <row r="75" spans="1:9" ht="43.2" hidden="1" x14ac:dyDescent="0.3">
      <c r="A75" s="82"/>
      <c r="B75" s="62" t="s">
        <v>73</v>
      </c>
      <c r="C75" s="33">
        <v>41989</v>
      </c>
      <c r="D75" s="33"/>
      <c r="E75" s="42"/>
      <c r="F75" s="5"/>
      <c r="G75" s="5"/>
      <c r="H75" s="13"/>
    </row>
    <row r="76" spans="1:9" ht="16.2" thickBot="1" x14ac:dyDescent="0.35">
      <c r="A76" s="90"/>
      <c r="B76" s="91"/>
      <c r="C76" s="91"/>
      <c r="D76" s="91"/>
      <c r="E76" s="91"/>
      <c r="F76" s="91"/>
      <c r="G76" s="91"/>
      <c r="H76" s="92"/>
    </row>
  </sheetData>
  <autoFilter ref="A1:H75" xr:uid="{00000000-0009-0000-0000-000000000000}">
    <filterColumn colId="1">
      <filters blank="1">
        <filter val="12th Annual P3 Awards: A National Student Design Competition for Sustainability Focusing on People, Prosperity and the Planet"/>
        <filter val="AHA Affliate"/>
        <filter val="AIDS and AIDS-Related Applications"/>
        <filter val="C06/UC6 _x000a_All - new, renewal, resubmission, revision"/>
        <filter val="Changes in Health Care Financing and Organization (HCFO)"/>
        <filter val="Children's Enviornmental Health &amp; Disease Prevention Research Centers (P50)"/>
        <filter val="F Series Fellowships _x000a_new, renewal, resubmission"/>
        <filter val="F31 Diversity Fellowships _x000a_new, renewal, resubmission"/>
        <filter val="G07, G08, G11, G12, G13,G20, R10,R24, S06, S11,S21,S22, SC1,SC2, SC3, UG1, U10, S06, U19, U2C, U41, U42,U45,U54 &amp; U56 _x000a_All - new, renewal, resubmission, revision"/>
        <filter val="Great Rivers Affiliate"/>
        <filter val="K series _x000a_renewal, resubmission, revision Research Career Development"/>
        <filter val="K series_x000a_ new Research Career Development"/>
        <filter val="Mid-Atlantic Affiliate"/>
        <filter val="P Series  _x000a_All - new, renewal, resubmission, revision"/>
        <filter val="R01 _x000a_new Research Grants"/>
        <filter val="R01 _x000a_renewal, resubmission, revision Research Grants"/>
        <filter val="R03, R21, R33, R21/R33, R34, R36 _x000a_new Other Research Grants"/>
        <filter val="R03, R21, R33, R21/R33, R34, R36 _x000a_renewal, resubmission, revision"/>
        <filter val="R13, U13 _x000a_All - new, renewal, resubmission, revision Conference Grants and Conference Cooperative Agreements"/>
        <filter val="R15 _x000a_All - new, renewal, resubmission, revision Academic Research Enhancement Award (AREA)"/>
        <filter val="R18/U18, R25 _x000a_All - new, renewal, resubmission, revision"/>
        <filter val="R41, R42, R43, R44,  U43, U44_x000a_All - new, renewal, resubmission, revision"/>
        <filter val="R41, R42, R43, R44,  U43,U44_x000a_All - new, renewal, resubmission, revision"/>
        <filter val="R41, R42, R43, R44, U43, U44_x000a_All - new, renewal, resubmission, revision"/>
        <filter val="T Series,  D Series _x000a_All - new, renewal, resubmission, revision"/>
        <filter val="U01 _x000a_new"/>
        <filter val="U01 _x000a_renewal, resubmission, revision"/>
        <filter val="Various - check website"/>
      </filters>
    </filterColumn>
    <filterColumn colId="2">
      <filters blank="1">
        <filter val="check website"/>
        <filter val="Ongoing"/>
        <filter val="Open"/>
        <dateGroupItem year="2018" dateTimeGrouping="year"/>
        <dateGroupItem year="2017" dateTimeGrouping="year"/>
        <dateGroupItem year="2016" dateTimeGrouping="year"/>
        <dateGroupItem year="2014" dateTimeGrouping="year"/>
      </filters>
    </filterColumn>
  </autoFilter>
  <mergeCells count="4">
    <mergeCell ref="A71:A73"/>
    <mergeCell ref="A2:B2"/>
    <mergeCell ref="A58:A62"/>
    <mergeCell ref="A4:A57"/>
  </mergeCells>
  <hyperlinks>
    <hyperlink ref="B58" r:id="rId1" xr:uid="{00000000-0004-0000-0000-000000000000}"/>
    <hyperlink ref="B59" r:id="rId2" xr:uid="{00000000-0004-0000-0000-000001000000}"/>
    <hyperlink ref="B60" r:id="rId3" xr:uid="{00000000-0004-0000-0000-000002000000}"/>
    <hyperlink ref="B61" r:id="rId4" xr:uid="{00000000-0004-0000-0000-000003000000}"/>
    <hyperlink ref="B62" r:id="rId5" xr:uid="{00000000-0004-0000-0000-000004000000}"/>
    <hyperlink ref="A64" r:id="rId6" xr:uid="{00000000-0004-0000-0000-000005000000}"/>
    <hyperlink ref="A63" r:id="rId7" xr:uid="{00000000-0004-0000-0000-000006000000}"/>
    <hyperlink ref="A58" r:id="rId8" xr:uid="{00000000-0004-0000-0000-000007000000}"/>
    <hyperlink ref="A64:A68" r:id="rId9" display="American Heart Association" xr:uid="{00000000-0004-0000-0000-000008000000}"/>
    <hyperlink ref="B64" r:id="rId10" xr:uid="{00000000-0004-0000-0000-000009000000}"/>
    <hyperlink ref="A71" r:id="rId11" xr:uid="{00000000-0004-0000-0000-00000A000000}"/>
    <hyperlink ref="B69" r:id="rId12" xr:uid="{00000000-0004-0000-0000-00000B000000}"/>
    <hyperlink ref="A4" r:id="rId13" xr:uid="{00000000-0004-0000-0000-00000C000000}"/>
    <hyperlink ref="A69" r:id="rId14" xr:uid="{00000000-0004-0000-0000-00000D000000}"/>
  </hyperlinks>
  <pageMargins left="0.7" right="0.7" top="0.75" bottom="0.75" header="0.3" footer="0.3"/>
  <pageSetup scale="51" fitToHeight="0" orientation="landscape" r:id="rId15"/>
  <headerFooter>
    <oddHeader>&amp;C&amp;"-,Bold"&amp;12Submission Deadlines
10/14/10&amp;"-,Regular"&amp;11
&amp;10Contact: Caitlin O'Connor - coconnor@hsph.harvard.edu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workbookViewId="0">
      <selection activeCell="I9" sqref="I9"/>
    </sheetView>
  </sheetViews>
  <sheetFormatPr defaultRowHeight="14.4" x14ac:dyDescent="0.3"/>
  <cols>
    <col min="1" max="1" width="10.6640625" bestFit="1" customWidth="1"/>
    <col min="3" max="3" width="10.6640625" bestFit="1" customWidth="1"/>
  </cols>
  <sheetData>
    <row r="1" spans="1:3" x14ac:dyDescent="0.3">
      <c r="A1" t="s">
        <v>76</v>
      </c>
      <c r="C1" t="s">
        <v>28</v>
      </c>
    </row>
    <row r="2" spans="1:3" x14ac:dyDescent="0.3">
      <c r="A2" s="2">
        <v>43459</v>
      </c>
      <c r="C2" s="2">
        <v>43458</v>
      </c>
    </row>
    <row r="3" spans="1:3" x14ac:dyDescent="0.3">
      <c r="A3" s="2">
        <v>43466</v>
      </c>
      <c r="C3" s="2">
        <v>43459</v>
      </c>
    </row>
    <row r="4" spans="1:3" x14ac:dyDescent="0.3">
      <c r="A4" s="2">
        <v>43486</v>
      </c>
      <c r="C4" s="2">
        <v>43460</v>
      </c>
    </row>
    <row r="5" spans="1:3" x14ac:dyDescent="0.3">
      <c r="A5" s="2">
        <v>43514</v>
      </c>
      <c r="C5" s="2">
        <v>43461</v>
      </c>
    </row>
    <row r="6" spans="1:3" x14ac:dyDescent="0.3">
      <c r="A6" s="2">
        <v>43612</v>
      </c>
      <c r="C6" s="2">
        <v>43462</v>
      </c>
    </row>
    <row r="7" spans="1:3" x14ac:dyDescent="0.3">
      <c r="A7" s="2">
        <v>43650</v>
      </c>
      <c r="C7" s="2">
        <v>43465</v>
      </c>
    </row>
    <row r="8" spans="1:3" x14ac:dyDescent="0.3">
      <c r="A8" s="2">
        <v>43710</v>
      </c>
      <c r="C8" s="2">
        <v>43466</v>
      </c>
    </row>
    <row r="9" spans="1:3" x14ac:dyDescent="0.3">
      <c r="A9" s="2">
        <v>43752</v>
      </c>
      <c r="C9" s="2">
        <v>43486</v>
      </c>
    </row>
    <row r="10" spans="1:3" x14ac:dyDescent="0.3">
      <c r="A10" s="2">
        <v>43780</v>
      </c>
      <c r="C10" s="2">
        <v>43514</v>
      </c>
    </row>
    <row r="11" spans="1:3" x14ac:dyDescent="0.3">
      <c r="A11" s="2">
        <v>43797</v>
      </c>
      <c r="C11" s="2">
        <v>43612</v>
      </c>
    </row>
    <row r="12" spans="1:3" x14ac:dyDescent="0.3">
      <c r="A12" s="2">
        <v>43824</v>
      </c>
      <c r="C12" s="2">
        <v>43650</v>
      </c>
    </row>
    <row r="13" spans="1:3" x14ac:dyDescent="0.3">
      <c r="A13" s="2"/>
      <c r="C13" s="2">
        <v>43710</v>
      </c>
    </row>
    <row r="14" spans="1:3" x14ac:dyDescent="0.3">
      <c r="A14" s="2"/>
      <c r="C14" s="2">
        <v>43752</v>
      </c>
    </row>
    <row r="15" spans="1:3" x14ac:dyDescent="0.3">
      <c r="A15" s="2"/>
      <c r="C15" s="2">
        <v>43780</v>
      </c>
    </row>
    <row r="16" spans="1:3" x14ac:dyDescent="0.3">
      <c r="A16" s="2"/>
      <c r="C16" s="2">
        <v>43797</v>
      </c>
    </row>
    <row r="17" spans="1:3" x14ac:dyDescent="0.3">
      <c r="A17" s="2"/>
      <c r="C17" s="2">
        <v>43798</v>
      </c>
    </row>
    <row r="18" spans="1:3" x14ac:dyDescent="0.3">
      <c r="A18" s="2"/>
      <c r="C18" s="2">
        <v>43822</v>
      </c>
    </row>
    <row r="19" spans="1:3" x14ac:dyDescent="0.3">
      <c r="A19" s="2"/>
      <c r="C19" s="2">
        <v>43823</v>
      </c>
    </row>
    <row r="20" spans="1:3" x14ac:dyDescent="0.3">
      <c r="A20" s="2"/>
      <c r="C20" s="2">
        <v>43824</v>
      </c>
    </row>
    <row r="21" spans="1:3" x14ac:dyDescent="0.3">
      <c r="A21" s="2"/>
      <c r="C21" s="2">
        <v>43825</v>
      </c>
    </row>
    <row r="22" spans="1:3" x14ac:dyDescent="0.3">
      <c r="A22" s="2"/>
      <c r="C22" s="2">
        <v>43829</v>
      </c>
    </row>
    <row r="23" spans="1:3" x14ac:dyDescent="0.3">
      <c r="A23" s="2"/>
      <c r="C23" s="2">
        <v>43830</v>
      </c>
    </row>
    <row r="24" spans="1:3" x14ac:dyDescent="0.3">
      <c r="C24" s="2">
        <v>43831</v>
      </c>
    </row>
    <row r="25" spans="1:3" x14ac:dyDescent="0.3">
      <c r="C25" s="2"/>
    </row>
    <row r="26" spans="1:3" x14ac:dyDescent="0.3">
      <c r="C26" s="2"/>
    </row>
    <row r="27" spans="1:3" x14ac:dyDescent="0.3">
      <c r="C27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workbookViewId="0">
      <selection activeCell="J11" sqref="J11"/>
    </sheetView>
  </sheetViews>
  <sheetFormatPr defaultRowHeight="14.4" x14ac:dyDescent="0.3"/>
  <cols>
    <col min="1" max="2" width="55.5546875" customWidth="1"/>
    <col min="3" max="3" width="32" customWidth="1"/>
    <col min="9" max="9" width="28" customWidth="1"/>
  </cols>
  <sheetData>
    <row r="1" spans="1:9" ht="28.8" x14ac:dyDescent="0.3">
      <c r="A1" s="28" t="s">
        <v>31</v>
      </c>
      <c r="B1" s="28"/>
      <c r="C1" s="16" t="s">
        <v>1</v>
      </c>
    </row>
    <row r="2" spans="1:9" ht="28.8" x14ac:dyDescent="0.3">
      <c r="A2" s="28" t="s">
        <v>47</v>
      </c>
      <c r="B2" s="28"/>
      <c r="C2" s="17" t="s">
        <v>2</v>
      </c>
    </row>
    <row r="3" spans="1:9" ht="28.8" x14ac:dyDescent="0.3">
      <c r="A3" s="28" t="s">
        <v>48</v>
      </c>
      <c r="B3" s="28"/>
      <c r="C3" s="17" t="s">
        <v>3</v>
      </c>
    </row>
    <row r="4" spans="1:9" ht="28.8" x14ac:dyDescent="0.3">
      <c r="A4" s="28" t="s">
        <v>32</v>
      </c>
      <c r="B4" s="28"/>
      <c r="C4" s="17" t="s">
        <v>4</v>
      </c>
    </row>
    <row r="5" spans="1:9" ht="28.8" x14ac:dyDescent="0.3">
      <c r="A5" s="28" t="s">
        <v>33</v>
      </c>
      <c r="B5" s="28"/>
      <c r="C5" s="18" t="s">
        <v>5</v>
      </c>
    </row>
    <row r="6" spans="1:9" ht="28.8" x14ac:dyDescent="0.3">
      <c r="A6" s="28" t="s">
        <v>34</v>
      </c>
      <c r="B6" s="28"/>
      <c r="C6" s="8" t="s">
        <v>6</v>
      </c>
    </row>
    <row r="7" spans="1:9" ht="28.8" x14ac:dyDescent="0.3">
      <c r="A7" s="28" t="s">
        <v>35</v>
      </c>
      <c r="B7" s="28"/>
      <c r="C7" s="17" t="s">
        <v>7</v>
      </c>
    </row>
    <row r="8" spans="1:9" ht="28.8" x14ac:dyDescent="0.3">
      <c r="A8" s="28" t="s">
        <v>36</v>
      </c>
      <c r="B8" s="28"/>
      <c r="C8" s="17" t="s">
        <v>8</v>
      </c>
    </row>
    <row r="9" spans="1:9" ht="28.8" x14ac:dyDescent="0.3">
      <c r="A9" s="28" t="s">
        <v>37</v>
      </c>
      <c r="B9" s="28"/>
      <c r="C9" s="19" t="s">
        <v>9</v>
      </c>
    </row>
    <row r="10" spans="1:9" ht="28.8" x14ac:dyDescent="0.3">
      <c r="A10" s="28" t="s">
        <v>38</v>
      </c>
      <c r="B10" s="28"/>
      <c r="C10" s="20" t="s">
        <v>10</v>
      </c>
    </row>
    <row r="11" spans="1:9" ht="43.2" x14ac:dyDescent="0.3">
      <c r="A11" s="28" t="s">
        <v>39</v>
      </c>
      <c r="B11" s="28"/>
      <c r="C11" s="20"/>
    </row>
    <row r="12" spans="1:9" ht="28.8" x14ac:dyDescent="0.3">
      <c r="A12" s="30" t="s">
        <v>50</v>
      </c>
      <c r="B12" s="28"/>
      <c r="C12" s="20"/>
    </row>
    <row r="13" spans="1:9" ht="28.8" x14ac:dyDescent="0.3">
      <c r="A13" s="28" t="s">
        <v>44</v>
      </c>
      <c r="B13" s="28"/>
      <c r="C13" s="19" t="s">
        <v>11</v>
      </c>
    </row>
    <row r="14" spans="1:9" ht="43.2" x14ac:dyDescent="0.3">
      <c r="A14" s="28" t="s">
        <v>45</v>
      </c>
      <c r="B14" s="28"/>
      <c r="C14" s="19" t="s">
        <v>12</v>
      </c>
      <c r="I14" s="29" t="s">
        <v>40</v>
      </c>
    </row>
    <row r="15" spans="1:9" ht="28.8" x14ac:dyDescent="0.3">
      <c r="A15" s="28" t="s">
        <v>46</v>
      </c>
      <c r="B15" s="28"/>
      <c r="C15" s="19" t="s">
        <v>13</v>
      </c>
      <c r="I15" s="29" t="s">
        <v>41</v>
      </c>
    </row>
    <row r="16" spans="1:9" ht="43.2" x14ac:dyDescent="0.3">
      <c r="A16" s="30" t="s">
        <v>15</v>
      </c>
      <c r="B16" s="30"/>
      <c r="C16" s="19" t="s">
        <v>14</v>
      </c>
      <c r="I16" s="29" t="s">
        <v>42</v>
      </c>
    </row>
    <row r="17" spans="1:9" ht="43.2" x14ac:dyDescent="0.3">
      <c r="A17" s="24"/>
      <c r="B17" s="24"/>
      <c r="C17" s="20" t="s">
        <v>15</v>
      </c>
      <c r="I17" s="29" t="s">
        <v>43</v>
      </c>
    </row>
    <row r="18" spans="1:9" ht="43.2" x14ac:dyDescent="0.3">
      <c r="I18" s="29" t="s">
        <v>49</v>
      </c>
    </row>
    <row r="19" spans="1:9" x14ac:dyDescent="0.3">
      <c r="A19" s="26"/>
      <c r="B19" s="26"/>
    </row>
    <row r="20" spans="1:9" x14ac:dyDescent="0.3">
      <c r="A20" s="27"/>
      <c r="B20" s="27"/>
    </row>
    <row r="21" spans="1:9" x14ac:dyDescent="0.3">
      <c r="A21" s="27"/>
      <c r="B21" s="27"/>
    </row>
    <row r="22" spans="1:9" x14ac:dyDescent="0.3">
      <c r="A22" s="27"/>
      <c r="B22" s="27"/>
    </row>
    <row r="24" spans="1:9" x14ac:dyDescent="0.3">
      <c r="A24" s="25"/>
      <c r="B24" s="25"/>
    </row>
    <row r="25" spans="1:9" x14ac:dyDescent="0.3">
      <c r="A25" s="25"/>
      <c r="B25" s="25"/>
    </row>
    <row r="26" spans="1:9" x14ac:dyDescent="0.3">
      <c r="A26" s="25"/>
      <c r="B26" s="25"/>
    </row>
    <row r="28" spans="1:9" x14ac:dyDescent="0.3">
      <c r="A28" s="23"/>
      <c r="B28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3"/>
  <sheetViews>
    <sheetView workbookViewId="0">
      <selection activeCell="A4" sqref="A4"/>
    </sheetView>
  </sheetViews>
  <sheetFormatPr defaultRowHeight="14.4" x14ac:dyDescent="0.3"/>
  <cols>
    <col min="1" max="2" width="10.6640625" bestFit="1" customWidth="1"/>
  </cols>
  <sheetData>
    <row r="3" spans="1:2" x14ac:dyDescent="0.3">
      <c r="A3" s="2">
        <v>41925</v>
      </c>
      <c r="B3" s="2">
        <f>WORKDAY(A3,0,Holiday)</f>
        <v>41925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Deadlines</vt:lpstr>
      <vt:lpstr>HOLIDAYS</vt:lpstr>
      <vt:lpstr>Sheet1</vt:lpstr>
      <vt:lpstr>Sheet2</vt:lpstr>
      <vt:lpstr>Sheet1!AIDS</vt:lpstr>
      <vt:lpstr>Holiday</vt:lpstr>
      <vt:lpstr>HolidayHSPH</vt:lpstr>
    </vt:vector>
  </TitlesOfParts>
  <Company>Harvard School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masterit</dc:creator>
  <cp:lastModifiedBy>masterit</cp:lastModifiedBy>
  <cp:lastPrinted>2017-11-30T18:33:06Z</cp:lastPrinted>
  <dcterms:created xsi:type="dcterms:W3CDTF">2010-09-21T13:17:38Z</dcterms:created>
  <dcterms:modified xsi:type="dcterms:W3CDTF">2019-07-30T13:54:43Z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